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TIP\17-20 TIP UPDATE\"/>
    </mc:Choice>
  </mc:AlternateContent>
  <bookViews>
    <workbookView xWindow="360" yWindow="15" windowWidth="15480" windowHeight="6945" tabRatio="697"/>
  </bookViews>
  <sheets>
    <sheet name="FFY 2017" sheetId="14" r:id="rId1"/>
    <sheet name="FFY 2018" sheetId="16" r:id="rId2"/>
    <sheet name="FFY 2019" sheetId="17" r:id="rId3"/>
    <sheet name="FFY 2020" sheetId="18" r:id="rId4"/>
  </sheets>
  <definedNames>
    <definedName name="_xlnm.Print_Area" localSheetId="0">'FFY 2017'!$A$1:$I$31</definedName>
    <definedName name="_xlnm.Print_Area" localSheetId="1">'FFY 2018'!$A$1:$I$26</definedName>
    <definedName name="_xlnm.Print_Area" localSheetId="2">'FFY 2019'!$A$1:$I$22</definedName>
    <definedName name="_xlnm.Print_Area" localSheetId="3">'FFY 2020'!$A$1:$I$24</definedName>
  </definedNames>
  <calcPr calcId="171027" iterate="1" iterateCount="1"/>
</workbook>
</file>

<file path=xl/calcChain.xml><?xml version="1.0" encoding="utf-8"?>
<calcChain xmlns="http://schemas.openxmlformats.org/spreadsheetml/2006/main">
  <c r="I13" i="14" l="1"/>
  <c r="I12" i="14"/>
  <c r="I11" i="14"/>
  <c r="I8" i="14"/>
  <c r="I9" i="14"/>
  <c r="I7" i="14"/>
  <c r="F14" i="18"/>
  <c r="I12" i="18"/>
  <c r="G12" i="18" s="1"/>
  <c r="I11" i="18"/>
  <c r="I6" i="18" l="1"/>
  <c r="I5" i="18"/>
  <c r="G5" i="18" s="1"/>
  <c r="F12" i="17"/>
  <c r="I13" i="18"/>
  <c r="I10" i="17"/>
  <c r="I10" i="18"/>
  <c r="G10" i="18" s="1"/>
  <c r="I9" i="17"/>
  <c r="I6" i="17"/>
  <c r="I5" i="17"/>
  <c r="F16" i="16" l="1"/>
  <c r="I11" i="17"/>
  <c r="G11" i="17" s="1"/>
  <c r="I13" i="16"/>
  <c r="G13" i="16" s="1"/>
  <c r="I12" i="16"/>
  <c r="G9" i="17"/>
  <c r="I7" i="17"/>
  <c r="I8" i="16"/>
  <c r="G8" i="16" s="1"/>
  <c r="I7" i="16"/>
  <c r="G7" i="16" s="1"/>
  <c r="I4" i="16"/>
  <c r="G4" i="16" s="1"/>
  <c r="I19" i="18" l="1"/>
  <c r="G19" i="18" s="1"/>
  <c r="I9" i="18"/>
  <c r="G9" i="18" s="1"/>
  <c r="I8" i="18"/>
  <c r="G8" i="18" s="1"/>
  <c r="I7" i="18"/>
  <c r="G7" i="18" s="1"/>
  <c r="I4" i="18"/>
  <c r="G4" i="18" s="1"/>
  <c r="G19" i="14"/>
  <c r="I17" i="17"/>
  <c r="G17" i="17" s="1"/>
  <c r="I8" i="17"/>
  <c r="G8" i="17" s="1"/>
  <c r="I4" i="17"/>
  <c r="G4" i="17" s="1"/>
  <c r="I21" i="16"/>
  <c r="G21" i="16" s="1"/>
  <c r="I14" i="16"/>
  <c r="G14" i="16" s="1"/>
  <c r="I10" i="16"/>
  <c r="G10" i="16" s="1"/>
  <c r="I5" i="16"/>
  <c r="G5" i="16" s="1"/>
  <c r="H26" i="14"/>
  <c r="F26" i="14"/>
  <c r="I25" i="14"/>
  <c r="G25" i="14" s="1"/>
  <c r="I24" i="14" l="1"/>
  <c r="I26" i="14" s="1"/>
  <c r="I22" i="14"/>
  <c r="G22" i="14" s="1"/>
  <c r="I18" i="14"/>
  <c r="G18" i="14" s="1"/>
  <c r="I14" i="14"/>
  <c r="G14" i="14" s="1"/>
  <c r="I10" i="14"/>
  <c r="G10" i="14" s="1"/>
  <c r="I6" i="14"/>
  <c r="G6" i="14" s="1"/>
  <c r="I5" i="14"/>
  <c r="G5" i="14" s="1"/>
  <c r="I4" i="14"/>
  <c r="G4" i="14" s="1"/>
  <c r="I3" i="14"/>
  <c r="G3" i="14" s="1"/>
  <c r="G24" i="14" l="1"/>
  <c r="G26" i="14" s="1"/>
  <c r="G20" i="17"/>
  <c r="F20" i="17"/>
  <c r="I19" i="17"/>
  <c r="I20" i="17" s="1"/>
  <c r="H18" i="17"/>
  <c r="F18" i="17"/>
  <c r="I18" i="17"/>
  <c r="G28" i="14"/>
  <c r="F28" i="14"/>
  <c r="I27" i="14"/>
  <c r="I28" i="14" s="1"/>
  <c r="G22" i="18"/>
  <c r="F22" i="18"/>
  <c r="I21" i="18"/>
  <c r="I22" i="18" s="1"/>
  <c r="H20" i="18"/>
  <c r="F20" i="18"/>
  <c r="I20" i="18"/>
  <c r="G20" i="18"/>
  <c r="G24" i="16"/>
  <c r="F24" i="16"/>
  <c r="I23" i="16"/>
  <c r="I24" i="16" s="1"/>
  <c r="H22" i="16"/>
  <c r="F22" i="16"/>
  <c r="I22" i="16"/>
  <c r="G18" i="17" l="1"/>
  <c r="G22" i="16"/>
  <c r="H14" i="18"/>
  <c r="F23" i="18"/>
  <c r="H12" i="17"/>
  <c r="F21" i="17"/>
  <c r="H23" i="14" l="1"/>
  <c r="F23" i="14"/>
  <c r="F29" i="14" s="1"/>
  <c r="F25" i="16"/>
  <c r="I11" i="16"/>
  <c r="I9" i="16"/>
  <c r="I6" i="16"/>
  <c r="I21" i="14" l="1"/>
  <c r="I20" i="14"/>
  <c r="G14" i="18" l="1"/>
  <c r="G23" i="18" s="1"/>
  <c r="G12" i="17"/>
  <c r="G21" i="17" s="1"/>
  <c r="H16" i="16"/>
  <c r="G16" i="16" l="1"/>
  <c r="G25" i="16" s="1"/>
  <c r="I15" i="16" l="1"/>
  <c r="I12" i="17" l="1"/>
  <c r="I21" i="17" s="1"/>
  <c r="I16" i="16"/>
  <c r="I25" i="16" s="1"/>
  <c r="I14" i="18"/>
  <c r="I23" i="18" s="1"/>
  <c r="G23" i="14"/>
  <c r="G29" i="14" s="1"/>
  <c r="I23" i="14"/>
  <c r="I29" i="14" s="1"/>
  <c r="G8" i="14"/>
</calcChain>
</file>

<file path=xl/sharedStrings.xml><?xml version="1.0" encoding="utf-8"?>
<sst xmlns="http://schemas.openxmlformats.org/spreadsheetml/2006/main" count="342" uniqueCount="143">
  <si>
    <t>Total</t>
  </si>
  <si>
    <t>N/A</t>
  </si>
  <si>
    <t>Edmond</t>
  </si>
  <si>
    <t>Norman</t>
  </si>
  <si>
    <t>Midwest City</t>
  </si>
  <si>
    <t>Warr Acres</t>
  </si>
  <si>
    <t>Project Description</t>
  </si>
  <si>
    <t>Length
(miles)</t>
  </si>
  <si>
    <t>29008(04)</t>
  </si>
  <si>
    <t>.</t>
  </si>
  <si>
    <t>30230(04)</t>
  </si>
  <si>
    <t>Funding
Source</t>
  </si>
  <si>
    <t>Oklahoma City</t>
  </si>
  <si>
    <t>Project
Sponsor</t>
  </si>
  <si>
    <t>Job
Number</t>
  </si>
  <si>
    <t>Other</t>
  </si>
  <si>
    <t>* STP-UZA funds are capped at the estimate. Project sponsor will overmatch.</t>
  </si>
  <si>
    <t>30658(04)</t>
  </si>
  <si>
    <t>Oklahoma County</t>
  </si>
  <si>
    <t>29335(04)</t>
  </si>
  <si>
    <t>29289(04)</t>
  </si>
  <si>
    <t>30501(04)</t>
  </si>
  <si>
    <t>30480(04)</t>
  </si>
  <si>
    <t>30484(04)</t>
  </si>
  <si>
    <t>STP-UZA
100% Safety</t>
  </si>
  <si>
    <t>OCARTS
Line Item</t>
  </si>
  <si>
    <t>STP-UZA TOTALS</t>
  </si>
  <si>
    <t>GRAND TOTALS</t>
  </si>
  <si>
    <t>STP-UZA
80%/20%</t>
  </si>
  <si>
    <t xml:space="preserve">Estimated
Federal
Share </t>
  </si>
  <si>
    <t>Estimated
Local
Share</t>
  </si>
  <si>
    <t>TBD</t>
  </si>
  <si>
    <t>17827(04)
STP-155A(196)AG</t>
  </si>
  <si>
    <t>Highway Element
Local Government Projects
FFY 2017</t>
  </si>
  <si>
    <t>Highway Element
Local Government Projects
FFY 2018</t>
  </si>
  <si>
    <t>ACOG AQ Programs: Air Quality Public Education, Public Fleet Conversion, Regional Rideshare</t>
  </si>
  <si>
    <t>CMAQ 80%/20%
Rideshare 100%</t>
  </si>
  <si>
    <t>CMAQ TOTALS</t>
  </si>
  <si>
    <t>Note:  A portion of CMAQ funds will be used for planning and reflected in the UPWP. At least 20% match will be provided by grant recipients.</t>
  </si>
  <si>
    <t>Highway Element
Local Government Projects
FFY 2019</t>
  </si>
  <si>
    <t>Highway Element
Local Government Projects
FFY 2020</t>
  </si>
  <si>
    <t>31526(04)</t>
  </si>
  <si>
    <t>30193(04)</t>
  </si>
  <si>
    <t>31475(04)</t>
  </si>
  <si>
    <t>31476(04)</t>
  </si>
  <si>
    <t>31508(04)</t>
  </si>
  <si>
    <t>28621(04)</t>
  </si>
  <si>
    <t>33'</t>
  </si>
  <si>
    <t>31568(04)</t>
  </si>
  <si>
    <t>32403(04)</t>
  </si>
  <si>
    <t>31597(04)</t>
  </si>
  <si>
    <t>Del City</t>
  </si>
  <si>
    <t>Broadway, Danforth, Covell, Santa Fe
(ITS @ 23 Inter.-Connect to TMC)</t>
  </si>
  <si>
    <t>City wide, Phase 2
(Pavement Markings)</t>
  </si>
  <si>
    <t>Main St, 24th Ave W to University Blvd.
(Signal Interconnect)</t>
  </si>
  <si>
    <t>City wide, Phase 5
(Pavement Markings)</t>
  </si>
  <si>
    <t>Tuttle</t>
  </si>
  <si>
    <t>The Village</t>
  </si>
  <si>
    <t>31506(04)</t>
  </si>
  <si>
    <t>31521(04)</t>
  </si>
  <si>
    <t>City wide
(Signal Upgr - Emerg. Veh Pre-emp)</t>
  </si>
  <si>
    <t>30606(04)</t>
  </si>
  <si>
    <t>Logan County</t>
  </si>
  <si>
    <t>31527(04)</t>
  </si>
  <si>
    <t>31548(04)</t>
  </si>
  <si>
    <t>30479(04)</t>
  </si>
  <si>
    <t>SE 15th St., Oelke to Midwest Blvd
(Resurface, Sidewalk)</t>
  </si>
  <si>
    <t>Various Locations, Phase 2
(Signal Upgrade - Video Detection)</t>
  </si>
  <si>
    <t>Memorial Rd, Penn to Portland *
(Resurface)</t>
  </si>
  <si>
    <t>Transportation Alternatives Program (TAP)
FFY 2013 &amp; FFY 2014 MPO Apportionments</t>
  </si>
  <si>
    <t>TAP
80%/20%</t>
  </si>
  <si>
    <t>TAP TOTALS</t>
  </si>
  <si>
    <t>Highway Element
Local Government Projects
FFY 2018 (Cont.)</t>
  </si>
  <si>
    <t>Highway Element
Local Government Projects
FFY 2017 (Cont.)</t>
  </si>
  <si>
    <t>Highway Element
Local Government Projects
FFY 2019 (Cont.)</t>
  </si>
  <si>
    <t>Highway Element
Local Government Projects
FFY 2020 (Cont.)</t>
  </si>
  <si>
    <t>Reno, 0.3 mi. E of Sunnylane Rd.
(Bridge Rehab over Cherry Creek)</t>
  </si>
  <si>
    <t>Main Street @ Brookhaven Creek
(Bridge Replacement, Sidewalks)</t>
  </si>
  <si>
    <t>Various Locations
(Signal Upgrade - MUTCD Compliance)</t>
  </si>
  <si>
    <t>36th Ave NW and Havenbrook St.
(New Signal &amp; Intersec. Modif., Sidewalks)</t>
  </si>
  <si>
    <t>Robinson St. and 48th Ave NW
(New Signal &amp; Interconnect, Pedestrian Crossing)</t>
  </si>
  <si>
    <t>32452(04)</t>
  </si>
  <si>
    <t>Hiwassee Rd, 0.1 mile north of N. 63rd St.
(Bridge Reconstruction)</t>
  </si>
  <si>
    <t>Luther Road., 0.1 mile south of Memorial Rd
(Bridge Reconstruction)</t>
  </si>
  <si>
    <t>35'</t>
  </si>
  <si>
    <t>STP-UZA
74%/26%</t>
  </si>
  <si>
    <t>NW 23 St., Ross Ave. to Miller Blvd.
(Pedestrian Hybrid Beacon)</t>
  </si>
  <si>
    <t>32480(04)</t>
  </si>
  <si>
    <t>N. Cimarron Rd., Main St. to Grimes St.
(School Zone Improvements)</t>
  </si>
  <si>
    <t>Britton Rd., Penn to May, Phase 2
(Resurface, Sidewalks)</t>
  </si>
  <si>
    <t>12th Ave SE, Cedar Lane Rd to SH-9
(Widening 2 to 4, Signal Mod., Bike Ln/Sidewalk)</t>
  </si>
  <si>
    <t>32478(04)</t>
  </si>
  <si>
    <t>26836(04)
STP-114C(255)AG</t>
  </si>
  <si>
    <t>28889(04)
STPG-214C(003)AG</t>
  </si>
  <si>
    <t>29300(04)
STP-214B(068)AG</t>
  </si>
  <si>
    <t>29300(05)
STP-214B(069)AG</t>
  </si>
  <si>
    <t>26918(04)
STP-114B(263)AG</t>
  </si>
  <si>
    <t>Transportation Alternatives
FFY 2015, 2016 &amp; 2017 MPO Apportionments</t>
  </si>
  <si>
    <t>Transportation Alternatives
FFY 2018 MPO Apportionment</t>
  </si>
  <si>
    <t>Transportation Alternatives
FFY 2019 MPO Apportionment</t>
  </si>
  <si>
    <t>Transportation Alternatives
FFY 2020 MPO Apportionment</t>
  </si>
  <si>
    <t>McClain County</t>
  </si>
  <si>
    <t>30110(04)</t>
  </si>
  <si>
    <t>NE of SH-76/SH-39 Junc over Dibble Crk. &amp; Trib.
(Bridge Reconstruction)</t>
  </si>
  <si>
    <t>Douglas Blvd. SE 4th to NE 10th St.
(Resurface / Sidewalk)</t>
  </si>
  <si>
    <t>31546(04)</t>
  </si>
  <si>
    <t>SE 29th, Midwest Blvd. to Douglas
(Widen 4 to 4 Divided / Trail - N side)</t>
  </si>
  <si>
    <t>City Wide Phase A
(Signal Upgrades / Pedestrian Controls-Ped Xing)</t>
  </si>
  <si>
    <t>City wide
(Signal Upgr - Ped Controls / Bike Lane)</t>
  </si>
  <si>
    <t>City wide, Phase 6
(Pavement Markings / BL)</t>
  </si>
  <si>
    <t>33127(04)</t>
  </si>
  <si>
    <t>30326(04)</t>
  </si>
  <si>
    <t>NW 10th, Penn Ave to May Ave
(Reconstruct / Sidewalk)</t>
  </si>
  <si>
    <t>Meridian Ave between NW 52 and NW 53 *
(Pedestrian Hybrid Beacon)</t>
  </si>
  <si>
    <t>Updated by the MPO 2/23/17</t>
  </si>
  <si>
    <t>32641(04)</t>
  </si>
  <si>
    <t>City wide, Phase B
(Signal Upgr - Ped Controls / Ped Xing)</t>
  </si>
  <si>
    <t>24th Ave SE, Alameda to Robinson
(Widen 2 to 4, Sidewalk/Bike Lane)</t>
  </si>
  <si>
    <t>12th Ave NE, Alameda to Robinson
(Signal Interconnect)</t>
  </si>
  <si>
    <t>32533(04)</t>
  </si>
  <si>
    <t>Danforth &amp; Kelly
(Intersec. Modification)</t>
  </si>
  <si>
    <t>24041(06)</t>
  </si>
  <si>
    <t>Coltrane, Waterloo to Simmons (Phase 3)
(Widen to 3 lanes)</t>
  </si>
  <si>
    <t>25089(04)</t>
  </si>
  <si>
    <t>County wide
(Pavement Markings/Guardrail/Signs)</t>
  </si>
  <si>
    <t>Reno Ave., Midwest Blvd. to Douglas
(Resurface / Sidewalk)</t>
  </si>
  <si>
    <t>33124(04)</t>
  </si>
  <si>
    <t>Classen, near Brooks and N of 12th Ave SE
(Sidewalks, Wheel Chair Ramps)</t>
  </si>
  <si>
    <t>24th Ave NW and Tee Drive/Tee Circle
(New Signal &amp; Inters. Modif. / Sidewalks)</t>
  </si>
  <si>
    <t>36th Ave. NW, Robinson to Tecumseh
(New Signal &amp; Interconnect / Ped Xing)</t>
  </si>
  <si>
    <t>NW 10th over Grand Blvd. (WB)
(Bridge Rehabilitation)</t>
  </si>
  <si>
    <t>30241(04)</t>
  </si>
  <si>
    <t>60', 45'</t>
  </si>
  <si>
    <t>222'</t>
  </si>
  <si>
    <t>NE 4th, 0.4 mi. E of Sunnylane over Cherry Crk.
(Bridge Rehabilitation)</t>
  </si>
  <si>
    <t>24th Ave SE, Lindsey St to Alameda St.
(Widen (2 to 4), Bike Lane/Sidewalk)</t>
  </si>
  <si>
    <t>Western, NW 178th to NW 192nd
(Widen to 4 Lanes &amp; Bridge / Sidewalk)</t>
  </si>
  <si>
    <t>Coltrane, Simpson to Seward (Phase 1)
(Reconstruct - Grade, Drain, Surface)</t>
  </si>
  <si>
    <t>Broadway &amp; Charter Oak Rd.
(Pavement Markings/Guardrail/Signs)</t>
  </si>
  <si>
    <t>Robinson St, Brookhaven Creek to I-35
(Widen 4 to 6 / Sidewalks)</t>
  </si>
  <si>
    <t>MacArthur, NW 34 to NW 47
(Widen to 5 Lanes, Int Mod @ NW 36 / Sidewalk)</t>
  </si>
  <si>
    <t>36th Ave NW, Tecumseh to Franklin
(Widen - 2 to 4 / Sidewalk &amp; Bike Lane)</t>
  </si>
  <si>
    <t>NE 122nd &amp; Broadway Ext Frontage Roads
(New Signals)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</si>
</sst>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mm/dd/yy;@"/>
    <numFmt numFmtId="166" formatCode="m/d/yy;@"/>
  </numFmts>
  <fonts count="10" x14ac:knownFonts="1">
    <font>
      <sz val="10"/>
      <name val="Arial"/>
    </font>
    <font>
      <sz val="9"/>
      <name val="Franklin Gothic Book"/>
      <family val="2"/>
    </font>
    <font>
      <sz val="9"/>
      <color rgb="FFFF0000"/>
      <name val="Franklin Gothic Book"/>
      <family val="2"/>
    </font>
    <font>
      <sz val="9"/>
      <color indexed="8"/>
      <name val="Franklin Gothic Book"/>
      <family val="2"/>
    </font>
    <font>
      <strike/>
      <sz val="9"/>
      <color rgb="FFFF0000"/>
      <name val="Franklin Gothic Book"/>
      <family val="2"/>
    </font>
    <font>
      <b/>
      <sz val="9"/>
      <name val="Franklin Gothic Book"/>
      <family val="2"/>
    </font>
    <font>
      <b/>
      <sz val="11"/>
      <name val="Franklin Gothic Book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81">
    <xf numFmtId="0" fontId="0" fillId="0" borderId="0" xfId="0"/>
    <xf numFmtId="164" fontId="1" fillId="0" borderId="6" xfId="0" applyNumberFormat="1" applyFont="1" applyBorder="1" applyAlignment="1" applyProtection="1">
      <alignment horizontal="center" vertical="center"/>
    </xf>
    <xf numFmtId="37" fontId="1" fillId="2" borderId="6" xfId="0" applyNumberFormat="1" applyFont="1" applyFill="1" applyBorder="1" applyAlignment="1" applyProtection="1">
      <alignment horizontal="righ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14" fontId="1" fillId="0" borderId="7" xfId="0" applyNumberFormat="1" applyFont="1" applyBorder="1" applyAlignment="1">
      <alignment horizontal="center" vertical="center" wrapText="1"/>
    </xf>
    <xf numFmtId="37" fontId="1" fillId="2" borderId="7" xfId="0" applyNumberFormat="1" applyFont="1" applyFill="1" applyBorder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4" fontId="1" fillId="0" borderId="0" xfId="0" applyNumberFormat="1" applyFont="1" applyBorder="1" applyAlignment="1">
      <alignment horizontal="center"/>
    </xf>
    <xf numFmtId="37" fontId="1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left" wrapText="1"/>
    </xf>
    <xf numFmtId="37" fontId="2" fillId="2" borderId="0" xfId="0" applyNumberFormat="1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37" fontId="3" fillId="2" borderId="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7" fontId="4" fillId="2" borderId="0" xfId="0" applyNumberFormat="1" applyFont="1" applyFill="1" applyBorder="1" applyAlignment="1" applyProtection="1">
      <alignment horizontal="right"/>
    </xf>
    <xf numFmtId="166" fontId="3" fillId="2" borderId="0" xfId="0" applyNumberFormat="1" applyFont="1" applyFill="1" applyBorder="1" applyAlignment="1" applyProtection="1">
      <alignment horizontal="right"/>
    </xf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1" xfId="0" applyFont="1" applyBorder="1"/>
    <xf numFmtId="0" fontId="2" fillId="0" borderId="0" xfId="0" applyFont="1" applyBorder="1"/>
    <xf numFmtId="0" fontId="2" fillId="0" borderId="1" xfId="0" applyFont="1" applyBorder="1"/>
    <xf numFmtId="166" fontId="3" fillId="0" borderId="0" xfId="0" applyNumberFormat="1" applyFont="1" applyBorder="1" applyAlignment="1" applyProtection="1">
      <alignment horizontal="center"/>
    </xf>
    <xf numFmtId="0" fontId="1" fillId="2" borderId="0" xfId="0" applyFont="1" applyFill="1" applyBorder="1"/>
    <xf numFmtId="0" fontId="1" fillId="2" borderId="1" xfId="0" applyFont="1" applyFill="1" applyBorder="1"/>
    <xf numFmtId="0" fontId="1" fillId="0" borderId="0" xfId="0" applyFont="1" applyBorder="1" applyAlignment="1">
      <alignment wrapText="1"/>
    </xf>
    <xf numFmtId="166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166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37" fontId="1" fillId="0" borderId="1" xfId="0" applyNumberFormat="1" applyFont="1" applyBorder="1" applyAlignment="1">
      <alignment horizontal="right"/>
    </xf>
    <xf numFmtId="37" fontId="1" fillId="0" borderId="4" xfId="0" applyNumberFormat="1" applyFont="1" applyBorder="1" applyAlignment="1">
      <alignment horizontal="right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165" fontId="5" fillId="0" borderId="8" xfId="0" applyNumberFormat="1" applyFont="1" applyFill="1" applyBorder="1" applyAlignment="1" applyProtection="1">
      <alignment horizontal="center" vertical="center" wrapText="1"/>
    </xf>
    <xf numFmtId="166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37" fontId="5" fillId="0" borderId="8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right" vertical="center" wrapText="1"/>
    </xf>
    <xf numFmtId="37" fontId="5" fillId="2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>
      <alignment horizontal="right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right" vertical="center" wrapText="1"/>
    </xf>
    <xf numFmtId="0" fontId="1" fillId="2" borderId="10" xfId="0" applyFont="1" applyFill="1" applyBorder="1" applyAlignment="1" applyProtection="1">
      <alignment horizontal="center" vertical="center"/>
    </xf>
    <xf numFmtId="164" fontId="1" fillId="0" borderId="10" xfId="0" applyNumberFormat="1" applyFont="1" applyBorder="1" applyAlignment="1" applyProtection="1">
      <alignment horizontal="center" vertical="center"/>
    </xf>
    <xf numFmtId="14" fontId="1" fillId="0" borderId="10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</xf>
    <xf numFmtId="164" fontId="1" fillId="0" borderId="11" xfId="0" applyNumberFormat="1" applyFont="1" applyBorder="1" applyAlignment="1" applyProtection="1">
      <alignment horizontal="center" vertical="center"/>
    </xf>
    <xf numFmtId="14" fontId="1" fillId="0" borderId="1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 applyProtection="1">
      <alignment horizontal="right" vertical="center" wrapText="1"/>
    </xf>
    <xf numFmtId="37" fontId="5" fillId="2" borderId="10" xfId="0" applyNumberFormat="1" applyFont="1" applyFill="1" applyBorder="1" applyAlignment="1" applyProtection="1">
      <alignment horizontal="right" vertical="center"/>
    </xf>
    <xf numFmtId="37" fontId="5" fillId="2" borderId="1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left"/>
    </xf>
    <xf numFmtId="37" fontId="5" fillId="0" borderId="12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/>
    <xf numFmtId="37" fontId="5" fillId="0" borderId="9" xfId="0" applyNumberFormat="1" applyFont="1" applyFill="1" applyBorder="1" applyAlignment="1" applyProtection="1">
      <alignment horizontal="center" vertical="center"/>
    </xf>
    <xf numFmtId="164" fontId="1" fillId="0" borderId="9" xfId="0" applyNumberFormat="1" applyFont="1" applyFill="1" applyBorder="1" applyAlignment="1" applyProtection="1">
      <alignment horizontal="center" vertical="center"/>
    </xf>
    <xf numFmtId="37" fontId="5" fillId="0" borderId="9" xfId="0" applyNumberFormat="1" applyFont="1" applyFill="1" applyBorder="1" applyAlignment="1" applyProtection="1">
      <alignment horizontal="right" vertical="center"/>
    </xf>
    <xf numFmtId="37" fontId="5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 wrapText="1"/>
    </xf>
    <xf numFmtId="165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37" fontId="5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horizontal="center" vertical="center"/>
    </xf>
    <xf numFmtId="14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37" fontId="1" fillId="0" borderId="9" xfId="0" applyNumberFormat="1" applyFont="1" applyFill="1" applyBorder="1" applyAlignment="1" applyProtection="1">
      <alignment horizontal="right" vertical="center"/>
    </xf>
    <xf numFmtId="37" fontId="1" fillId="0" borderId="6" xfId="0" applyNumberFormat="1" applyFont="1" applyFill="1" applyBorder="1" applyAlignment="1" applyProtection="1">
      <alignment horizontal="right" vertical="center"/>
    </xf>
    <xf numFmtId="164" fontId="1" fillId="0" borderId="13" xfId="0" applyNumberFormat="1" applyFont="1" applyBorder="1" applyAlignment="1" applyProtection="1">
      <alignment horizontal="center" vertical="center"/>
    </xf>
    <xf numFmtId="37" fontId="1" fillId="2" borderId="0" xfId="0" applyNumberFormat="1" applyFont="1" applyFill="1" applyBorder="1" applyAlignment="1" applyProtection="1">
      <alignment horizontal="right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164" fontId="1" fillId="0" borderId="5" xfId="0" applyNumberFormat="1" applyFont="1" applyFill="1" applyBorder="1" applyAlignment="1" applyProtection="1">
      <alignment horizontal="center" vertical="center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166" fontId="5" fillId="0" borderId="11" xfId="0" applyNumberFormat="1" applyFont="1" applyFill="1" applyBorder="1" applyAlignment="1" applyProtection="1">
      <alignment horizontal="center" vertical="center" wrapText="1"/>
    </xf>
    <xf numFmtId="165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37" fontId="5" fillId="0" borderId="11" xfId="0" applyNumberFormat="1" applyFont="1" applyFill="1" applyBorder="1" applyAlignment="1" applyProtection="1">
      <alignment horizontal="center" vertical="center" wrapText="1"/>
    </xf>
    <xf numFmtId="37" fontId="5" fillId="0" borderId="11" xfId="0" applyNumberFormat="1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center" wrapText="1"/>
    </xf>
    <xf numFmtId="0" fontId="1" fillId="2" borderId="13" xfId="0" applyFont="1" applyFill="1" applyBorder="1" applyAlignment="1" applyProtection="1">
      <alignment horizontal="center" vertical="center"/>
    </xf>
    <xf numFmtId="14" fontId="1" fillId="0" borderId="13" xfId="0" applyNumberFormat="1" applyFont="1" applyBorder="1" applyAlignment="1">
      <alignment horizontal="center" vertical="center" wrapText="1"/>
    </xf>
    <xf numFmtId="37" fontId="1" fillId="2" borderId="13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center" vertical="center"/>
    </xf>
    <xf numFmtId="164" fontId="1" fillId="0" borderId="6" xfId="0" applyNumberFormat="1" applyFont="1" applyFill="1" applyBorder="1" applyAlignment="1" applyProtection="1">
      <alignment horizontal="center" vertical="center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left" vertical="center" wrapText="1"/>
    </xf>
    <xf numFmtId="0" fontId="1" fillId="0" borderId="13" xfId="0" applyFont="1" applyFill="1" applyBorder="1" applyAlignment="1" applyProtection="1">
      <alignment horizontal="center" vertical="center"/>
    </xf>
    <xf numFmtId="164" fontId="1" fillId="0" borderId="13" xfId="0" applyNumberFormat="1" applyFont="1" applyFill="1" applyBorder="1" applyAlignment="1" applyProtection="1">
      <alignment horizontal="center" vertical="center"/>
    </xf>
    <xf numFmtId="14" fontId="1" fillId="0" borderId="13" xfId="0" applyNumberFormat="1" applyFont="1" applyFill="1" applyBorder="1" applyAlignment="1">
      <alignment horizontal="center" vertical="center" wrapText="1"/>
    </xf>
    <xf numFmtId="37" fontId="1" fillId="0" borderId="13" xfId="0" applyNumberFormat="1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right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164" fontId="1" fillId="0" borderId="11" xfId="0" applyNumberFormat="1" applyFont="1" applyFill="1" applyBorder="1" applyAlignment="1" applyProtection="1">
      <alignment horizontal="center" vertical="center"/>
    </xf>
    <xf numFmtId="14" fontId="1" fillId="0" borderId="11" xfId="0" applyNumberFormat="1" applyFont="1" applyFill="1" applyBorder="1" applyAlignment="1">
      <alignment horizontal="center" vertical="center" wrapText="1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left" vertical="center" wrapText="1"/>
    </xf>
    <xf numFmtId="37" fontId="1" fillId="0" borderId="11" xfId="0" applyNumberFormat="1" applyFont="1" applyFill="1" applyBorder="1" applyAlignment="1" applyProtection="1">
      <alignment horizontal="right" vertical="center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left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164" fontId="1" fillId="0" borderId="14" xfId="0" applyNumberFormat="1" applyFont="1" applyBorder="1" applyAlignment="1" applyProtection="1">
      <alignment horizontal="center" vertical="center"/>
    </xf>
    <xf numFmtId="14" fontId="1" fillId="0" borderId="14" xfId="0" applyNumberFormat="1" applyFont="1" applyBorder="1" applyAlignment="1">
      <alignment horizontal="center" vertical="center" wrapText="1"/>
    </xf>
    <xf numFmtId="37" fontId="1" fillId="2" borderId="14" xfId="0" applyNumberFormat="1" applyFont="1" applyFill="1" applyBorder="1" applyAlignment="1" applyProtection="1">
      <alignment horizontal="right" vertical="center"/>
    </xf>
    <xf numFmtId="0" fontId="1" fillId="2" borderId="6" xfId="0" applyFont="1" applyFill="1" applyBorder="1" applyAlignment="1">
      <alignment horizontal="left" vertical="center" wrapText="1"/>
    </xf>
    <xf numFmtId="37" fontId="1" fillId="0" borderId="0" xfId="0" applyNumberFormat="1" applyFont="1" applyFill="1" applyBorder="1" applyAlignment="1" applyProtection="1">
      <alignment horizontal="right" vertical="center"/>
    </xf>
    <xf numFmtId="0" fontId="1" fillId="0" borderId="5" xfId="0" applyFont="1" applyFill="1" applyBorder="1" applyAlignment="1" applyProtection="1">
      <alignment horizontal="left" vertical="center" wrapText="1"/>
    </xf>
    <xf numFmtId="37" fontId="1" fillId="0" borderId="5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Protection="1"/>
    <xf numFmtId="0" fontId="7" fillId="0" borderId="0" xfId="0" applyFont="1" applyFill="1" applyBorder="1" applyProtection="1"/>
    <xf numFmtId="0" fontId="0" fillId="0" borderId="0" xfId="0" applyBorder="1"/>
    <xf numFmtId="37" fontId="1" fillId="2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wrapText="1"/>
    </xf>
    <xf numFmtId="0" fontId="0" fillId="0" borderId="0" xfId="0" applyAlignment="1">
      <alignment horizontal="left"/>
    </xf>
    <xf numFmtId="0" fontId="6" fillId="0" borderId="15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/>
    </xf>
    <xf numFmtId="0" fontId="1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1" fillId="0" borderId="0" xfId="0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105"/>
  <sheetViews>
    <sheetView showGridLines="0" tabSelected="1" zoomScaleNormal="100" workbookViewId="0">
      <selection activeCell="J6" sqref="J6"/>
    </sheetView>
  </sheetViews>
  <sheetFormatPr defaultColWidth="11.5703125" defaultRowHeight="12.75" x14ac:dyDescent="0.25"/>
  <cols>
    <col min="1" max="1" width="11.85546875" style="59" customWidth="1"/>
    <col min="2" max="2" width="37.42578125" style="49" customWidth="1"/>
    <col min="3" max="3" width="13.85546875" style="49" customWidth="1"/>
    <col min="4" max="4" width="6.85546875" style="60" customWidth="1"/>
    <col min="5" max="5" width="13" style="49" customWidth="1"/>
    <col min="6" max="6" width="12.85546875" style="61" customWidth="1"/>
    <col min="7" max="7" width="12.85546875" style="62" customWidth="1"/>
    <col min="8" max="8" width="12.85546875" style="63" customWidth="1"/>
    <col min="9" max="9" width="12.85546875" style="62" customWidth="1"/>
    <col min="10" max="16384" width="11.5703125" style="49"/>
  </cols>
  <sheetData>
    <row r="1" spans="1:83" s="44" customFormat="1" ht="52.7" customHeight="1" x14ac:dyDescent="0.25">
      <c r="A1" s="171" t="s">
        <v>33</v>
      </c>
      <c r="B1" s="171"/>
      <c r="C1" s="171"/>
      <c r="D1" s="171"/>
      <c r="E1" s="171"/>
      <c r="F1" s="171"/>
      <c r="G1" s="171"/>
      <c r="H1" s="171"/>
      <c r="I1" s="171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</row>
    <row r="2" spans="1:83" s="43" customFormat="1" ht="38.25" x14ac:dyDescent="0.25">
      <c r="A2" s="126" t="s">
        <v>13</v>
      </c>
      <c r="B2" s="127" t="s">
        <v>6</v>
      </c>
      <c r="C2" s="126" t="s">
        <v>14</v>
      </c>
      <c r="D2" s="128" t="s">
        <v>7</v>
      </c>
      <c r="E2" s="129" t="s">
        <v>11</v>
      </c>
      <c r="F2" s="130" t="s">
        <v>29</v>
      </c>
      <c r="G2" s="131" t="s">
        <v>30</v>
      </c>
      <c r="H2" s="131" t="s">
        <v>15</v>
      </c>
      <c r="I2" s="132" t="s">
        <v>0</v>
      </c>
    </row>
    <row r="3" spans="1:83" s="45" customFormat="1" ht="35.1" customHeight="1" x14ac:dyDescent="0.25">
      <c r="A3" s="123" t="s">
        <v>51</v>
      </c>
      <c r="B3" s="124" t="s">
        <v>76</v>
      </c>
      <c r="C3" s="125" t="s">
        <v>41</v>
      </c>
      <c r="D3" s="17">
        <v>0.03</v>
      </c>
      <c r="E3" s="18" t="s">
        <v>28</v>
      </c>
      <c r="F3" s="118">
        <v>590866.375</v>
      </c>
      <c r="G3" s="118">
        <f>(I3*0.2)</f>
        <v>147716.59375</v>
      </c>
      <c r="H3" s="118">
        <v>0</v>
      </c>
      <c r="I3" s="118">
        <f>+F3/0.8</f>
        <v>738582.96875</v>
      </c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</row>
    <row r="4" spans="1:83" s="47" customFormat="1" ht="35.1" customHeight="1" x14ac:dyDescent="0.25">
      <c r="A4" s="3" t="s">
        <v>2</v>
      </c>
      <c r="B4" s="4" t="s">
        <v>52</v>
      </c>
      <c r="C4" s="5" t="s">
        <v>42</v>
      </c>
      <c r="D4" s="6">
        <v>0</v>
      </c>
      <c r="E4" s="7" t="s">
        <v>28</v>
      </c>
      <c r="F4" s="8">
        <v>3374008.9</v>
      </c>
      <c r="G4" s="8">
        <f>(I4*0.2)</f>
        <v>843502.22500000009</v>
      </c>
      <c r="H4" s="8">
        <v>0</v>
      </c>
      <c r="I4" s="8">
        <f>+F4/0.8</f>
        <v>4217511.125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</row>
    <row r="5" spans="1:83" s="47" customFormat="1" ht="35.1" customHeight="1" x14ac:dyDescent="0.25">
      <c r="A5" s="9" t="s">
        <v>4</v>
      </c>
      <c r="B5" s="4" t="s">
        <v>66</v>
      </c>
      <c r="C5" s="10" t="s">
        <v>44</v>
      </c>
      <c r="D5" s="6">
        <v>1.51</v>
      </c>
      <c r="E5" s="7" t="s">
        <v>28</v>
      </c>
      <c r="F5" s="8">
        <v>2087523.2</v>
      </c>
      <c r="G5" s="8">
        <f>(I5*0.2)</f>
        <v>521880.80000000005</v>
      </c>
      <c r="H5" s="8">
        <v>0</v>
      </c>
      <c r="I5" s="8">
        <f>+F5/0.8</f>
        <v>2609404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</row>
    <row r="6" spans="1:83" s="47" customFormat="1" ht="35.1" customHeight="1" x14ac:dyDescent="0.25">
      <c r="A6" s="9" t="s">
        <v>3</v>
      </c>
      <c r="B6" s="4" t="s">
        <v>77</v>
      </c>
      <c r="C6" s="9" t="s">
        <v>92</v>
      </c>
      <c r="D6" s="6">
        <v>0.19500000000000001</v>
      </c>
      <c r="E6" s="7" t="s">
        <v>28</v>
      </c>
      <c r="F6" s="8">
        <v>3977738</v>
      </c>
      <c r="G6" s="8">
        <f>(I6*0.2)</f>
        <v>994434.5</v>
      </c>
      <c r="H6" s="8">
        <v>0</v>
      </c>
      <c r="I6" s="8">
        <f>+F6/0.8</f>
        <v>4972172.5</v>
      </c>
      <c r="J6" s="46"/>
      <c r="K6" s="46"/>
      <c r="L6" s="168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</row>
    <row r="7" spans="1:83" s="47" customFormat="1" ht="35.1" customHeight="1" x14ac:dyDescent="0.25">
      <c r="A7" s="9" t="s">
        <v>3</v>
      </c>
      <c r="B7" s="4" t="s">
        <v>78</v>
      </c>
      <c r="C7" s="10" t="s">
        <v>8</v>
      </c>
      <c r="D7" s="6">
        <v>0</v>
      </c>
      <c r="E7" s="7" t="s">
        <v>24</v>
      </c>
      <c r="F7" s="8">
        <v>374125</v>
      </c>
      <c r="G7" s="8">
        <v>0</v>
      </c>
      <c r="H7" s="8">
        <v>0</v>
      </c>
      <c r="I7" s="8">
        <f>SUM(F7:H7)</f>
        <v>374125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</row>
    <row r="8" spans="1:83" s="48" customFormat="1" ht="35.1" customHeight="1" x14ac:dyDescent="0.25">
      <c r="A8" s="9" t="s">
        <v>3</v>
      </c>
      <c r="B8" s="4" t="s">
        <v>90</v>
      </c>
      <c r="C8" s="10" t="s">
        <v>20</v>
      </c>
      <c r="D8" s="6">
        <v>0.22700000000000001</v>
      </c>
      <c r="E8" s="7" t="s">
        <v>28</v>
      </c>
      <c r="F8" s="8">
        <v>2539454.9249999998</v>
      </c>
      <c r="G8" s="8">
        <f>(I8*0.2)</f>
        <v>634863.73124999995</v>
      </c>
      <c r="H8" s="8">
        <v>0</v>
      </c>
      <c r="I8" s="8">
        <f>+F8/0.8</f>
        <v>3174318.6562499995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</row>
    <row r="9" spans="1:83" s="48" customFormat="1" ht="35.1" customHeight="1" x14ac:dyDescent="0.25">
      <c r="A9" s="9" t="s">
        <v>3</v>
      </c>
      <c r="B9" s="4" t="s">
        <v>67</v>
      </c>
      <c r="C9" s="10" t="s">
        <v>22</v>
      </c>
      <c r="D9" s="6">
        <v>0</v>
      </c>
      <c r="E9" s="7" t="s">
        <v>24</v>
      </c>
      <c r="F9" s="8">
        <v>522750</v>
      </c>
      <c r="G9" s="8">
        <v>0</v>
      </c>
      <c r="H9" s="8">
        <v>0</v>
      </c>
      <c r="I9" s="8">
        <f>SUM(F9:H9)</f>
        <v>522750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</row>
    <row r="10" spans="1:83" s="48" customFormat="1" ht="35.1" customHeight="1" x14ac:dyDescent="0.25">
      <c r="A10" s="9" t="s">
        <v>3</v>
      </c>
      <c r="B10" s="4" t="s">
        <v>79</v>
      </c>
      <c r="C10" s="10" t="s">
        <v>21</v>
      </c>
      <c r="D10" s="6">
        <v>0</v>
      </c>
      <c r="E10" s="7" t="s">
        <v>28</v>
      </c>
      <c r="F10" s="8">
        <v>977850</v>
      </c>
      <c r="G10" s="8">
        <f>(I10*0.2)</f>
        <v>244462.5</v>
      </c>
      <c r="H10" s="8">
        <v>0</v>
      </c>
      <c r="I10" s="8">
        <f>+F10/0.8</f>
        <v>1222312.5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</row>
    <row r="11" spans="1:83" s="48" customFormat="1" ht="35.1" customHeight="1" x14ac:dyDescent="0.25">
      <c r="A11" s="9" t="s">
        <v>3</v>
      </c>
      <c r="B11" s="4" t="s">
        <v>80</v>
      </c>
      <c r="C11" s="10" t="s">
        <v>17</v>
      </c>
      <c r="D11" s="6">
        <v>0</v>
      </c>
      <c r="E11" s="7" t="s">
        <v>24</v>
      </c>
      <c r="F11" s="8">
        <v>299874</v>
      </c>
      <c r="G11" s="8">
        <v>0</v>
      </c>
      <c r="H11" s="8">
        <v>0</v>
      </c>
      <c r="I11" s="8">
        <f>SUM(F11:H11)</f>
        <v>299874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</row>
    <row r="12" spans="1:83" s="48" customFormat="1" ht="35.1" customHeight="1" x14ac:dyDescent="0.25">
      <c r="A12" s="9" t="s">
        <v>3</v>
      </c>
      <c r="B12" s="4" t="s">
        <v>54</v>
      </c>
      <c r="C12" s="10" t="s">
        <v>45</v>
      </c>
      <c r="D12" s="6">
        <v>0</v>
      </c>
      <c r="E12" s="7" t="s">
        <v>24</v>
      </c>
      <c r="F12" s="8">
        <v>284130</v>
      </c>
      <c r="G12" s="8">
        <v>0</v>
      </c>
      <c r="H12" s="8">
        <v>0</v>
      </c>
      <c r="I12" s="8">
        <f>SUM(F12:H12)</f>
        <v>284130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</row>
    <row r="13" spans="1:83" s="48" customFormat="1" ht="35.1" customHeight="1" x14ac:dyDescent="0.25">
      <c r="A13" s="9" t="s">
        <v>3</v>
      </c>
      <c r="B13" s="4" t="s">
        <v>55</v>
      </c>
      <c r="C13" s="10" t="s">
        <v>81</v>
      </c>
      <c r="D13" s="6">
        <v>0</v>
      </c>
      <c r="E13" s="7" t="s">
        <v>24</v>
      </c>
      <c r="F13" s="8">
        <v>205000</v>
      </c>
      <c r="G13" s="8">
        <v>0</v>
      </c>
      <c r="H13" s="8">
        <v>0</v>
      </c>
      <c r="I13" s="8">
        <f>SUM(F13:H13)</f>
        <v>205000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</row>
    <row r="14" spans="1:83" ht="35.1" customHeight="1" x14ac:dyDescent="0.25">
      <c r="A14" s="157" t="s">
        <v>18</v>
      </c>
      <c r="B14" s="158" t="s">
        <v>82</v>
      </c>
      <c r="C14" s="159" t="s">
        <v>46</v>
      </c>
      <c r="D14" s="160" t="s">
        <v>47</v>
      </c>
      <c r="E14" s="161" t="s">
        <v>28</v>
      </c>
      <c r="F14" s="162">
        <v>457667.625</v>
      </c>
      <c r="G14" s="162">
        <f>(I14*0.2)</f>
        <v>114416.90625</v>
      </c>
      <c r="H14" s="162">
        <v>0</v>
      </c>
      <c r="I14" s="162">
        <f>+F14/0.8</f>
        <v>572084.53125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</row>
    <row r="15" spans="1:83" s="95" customFormat="1" ht="13.35" customHeight="1" x14ac:dyDescent="0.25">
      <c r="A15" s="14"/>
      <c r="B15" s="15"/>
      <c r="C15" s="16"/>
      <c r="D15" s="17"/>
      <c r="E15" s="18"/>
      <c r="F15" s="118"/>
      <c r="G15" s="118"/>
      <c r="H15" s="118"/>
      <c r="I15" s="11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</row>
    <row r="16" spans="1:83" s="95" customFormat="1" ht="49.7" customHeight="1" x14ac:dyDescent="0.25">
      <c r="A16" s="174" t="s">
        <v>73</v>
      </c>
      <c r="B16" s="174"/>
      <c r="C16" s="174"/>
      <c r="D16" s="174"/>
      <c r="E16" s="174"/>
      <c r="F16" s="174"/>
      <c r="G16" s="174"/>
      <c r="H16" s="174"/>
      <c r="I16" s="17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</row>
    <row r="17" spans="1:114" s="95" customFormat="1" ht="38.25" x14ac:dyDescent="0.25">
      <c r="A17" s="126" t="s">
        <v>13</v>
      </c>
      <c r="B17" s="127" t="s">
        <v>6</v>
      </c>
      <c r="C17" s="126" t="s">
        <v>14</v>
      </c>
      <c r="D17" s="128" t="s">
        <v>7</v>
      </c>
      <c r="E17" s="129" t="s">
        <v>11</v>
      </c>
      <c r="F17" s="130" t="s">
        <v>29</v>
      </c>
      <c r="G17" s="131" t="s">
        <v>30</v>
      </c>
      <c r="H17" s="131" t="s">
        <v>15</v>
      </c>
      <c r="I17" s="132" t="s">
        <v>0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</row>
    <row r="18" spans="1:114" ht="35.1" customHeight="1" x14ac:dyDescent="0.25">
      <c r="A18" s="14" t="s">
        <v>18</v>
      </c>
      <c r="B18" s="15" t="s">
        <v>83</v>
      </c>
      <c r="C18" s="16" t="s">
        <v>19</v>
      </c>
      <c r="D18" s="17" t="s">
        <v>84</v>
      </c>
      <c r="E18" s="18" t="s">
        <v>28</v>
      </c>
      <c r="F18" s="118">
        <v>579878.375</v>
      </c>
      <c r="G18" s="8">
        <f>(I18*0.2)</f>
        <v>144969.59375</v>
      </c>
      <c r="H18" s="118">
        <v>0</v>
      </c>
      <c r="I18" s="118">
        <f>+F18/0.8</f>
        <v>724847.96875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</row>
    <row r="19" spans="1:114" ht="35.1" customHeight="1" x14ac:dyDescent="0.25">
      <c r="A19" s="9" t="s">
        <v>12</v>
      </c>
      <c r="B19" s="4" t="s">
        <v>68</v>
      </c>
      <c r="C19" s="10" t="s">
        <v>10</v>
      </c>
      <c r="D19" s="6">
        <v>2.04</v>
      </c>
      <c r="E19" s="7" t="s">
        <v>85</v>
      </c>
      <c r="F19" s="8">
        <v>1334135</v>
      </c>
      <c r="G19" s="8">
        <f>(I19*0.2)</f>
        <v>362993.60000000003</v>
      </c>
      <c r="H19" s="8">
        <v>0</v>
      </c>
      <c r="I19" s="8">
        <v>1814968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</row>
    <row r="20" spans="1:114" ht="35.1" customHeight="1" x14ac:dyDescent="0.25">
      <c r="A20" s="9" t="s">
        <v>12</v>
      </c>
      <c r="B20" s="4" t="s">
        <v>86</v>
      </c>
      <c r="C20" s="10" t="s">
        <v>87</v>
      </c>
      <c r="D20" s="6">
        <v>0</v>
      </c>
      <c r="E20" s="7" t="s">
        <v>24</v>
      </c>
      <c r="F20" s="8">
        <v>96891.630499999985</v>
      </c>
      <c r="G20" s="8">
        <v>0</v>
      </c>
      <c r="H20" s="8">
        <v>0</v>
      </c>
      <c r="I20" s="8">
        <f>SUM(F20:G20)</f>
        <v>96891.630499999985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</row>
    <row r="21" spans="1:114" ht="35.1" customHeight="1" x14ac:dyDescent="0.25">
      <c r="A21" s="9" t="s">
        <v>56</v>
      </c>
      <c r="B21" s="4" t="s">
        <v>88</v>
      </c>
      <c r="C21" s="10" t="s">
        <v>49</v>
      </c>
      <c r="D21" s="6" t="s">
        <v>1</v>
      </c>
      <c r="E21" s="7" t="s">
        <v>24</v>
      </c>
      <c r="F21" s="8">
        <v>41135.300000000003</v>
      </c>
      <c r="G21" s="8">
        <v>0</v>
      </c>
      <c r="H21" s="8">
        <v>0</v>
      </c>
      <c r="I21" s="8">
        <f>SUM(F21:G21)</f>
        <v>41135.300000000003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</row>
    <row r="22" spans="1:114" ht="35.1" customHeight="1" x14ac:dyDescent="0.25">
      <c r="A22" s="133" t="s">
        <v>57</v>
      </c>
      <c r="B22" s="134" t="s">
        <v>89</v>
      </c>
      <c r="C22" s="135" t="s">
        <v>50</v>
      </c>
      <c r="D22" s="117">
        <v>1</v>
      </c>
      <c r="E22" s="136" t="s">
        <v>28</v>
      </c>
      <c r="F22" s="137">
        <v>819672</v>
      </c>
      <c r="G22" s="8">
        <f>(I22*0.2)</f>
        <v>204918</v>
      </c>
      <c r="H22" s="137">
        <v>0</v>
      </c>
      <c r="I22" s="137">
        <f>+F22/0.8</f>
        <v>1024590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</row>
    <row r="23" spans="1:114" ht="30" customHeight="1" x14ac:dyDescent="0.25">
      <c r="A23" s="80"/>
      <c r="B23" s="85" t="s">
        <v>26</v>
      </c>
      <c r="C23" s="81"/>
      <c r="D23" s="82"/>
      <c r="E23" s="83"/>
      <c r="F23" s="87">
        <f>SUM(F3:F22)</f>
        <v>18562700.330499999</v>
      </c>
      <c r="G23" s="87">
        <f t="shared" ref="G23:I23" si="0">SUM(G3:G22)</f>
        <v>4214158.4500000011</v>
      </c>
      <c r="H23" s="87">
        <f t="shared" si="0"/>
        <v>0</v>
      </c>
      <c r="I23" s="87">
        <f t="shared" si="0"/>
        <v>22894698.180500001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</row>
    <row r="24" spans="1:114" s="48" customFormat="1" ht="35.1" customHeight="1" x14ac:dyDescent="0.25">
      <c r="A24" s="138" t="s">
        <v>25</v>
      </c>
      <c r="B24" s="139" t="s">
        <v>69</v>
      </c>
      <c r="C24" s="140"/>
      <c r="D24" s="141"/>
      <c r="E24" s="142" t="s">
        <v>70</v>
      </c>
      <c r="F24" s="116">
        <v>2849118</v>
      </c>
      <c r="G24" s="116">
        <f>(I24*0.2)</f>
        <v>712279.5</v>
      </c>
      <c r="H24" s="116">
        <v>0</v>
      </c>
      <c r="I24" s="116">
        <f>+F24/0.8</f>
        <v>3561397.5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</row>
    <row r="25" spans="1:114" s="48" customFormat="1" ht="35.1" customHeight="1" x14ac:dyDescent="0.25">
      <c r="A25" s="143" t="s">
        <v>25</v>
      </c>
      <c r="B25" s="144" t="s">
        <v>97</v>
      </c>
      <c r="C25" s="145"/>
      <c r="D25" s="146"/>
      <c r="E25" s="147" t="s">
        <v>70</v>
      </c>
      <c r="F25" s="148">
        <v>5000000</v>
      </c>
      <c r="G25" s="148">
        <f>(I25*0.2)</f>
        <v>1250000</v>
      </c>
      <c r="H25" s="148">
        <v>0</v>
      </c>
      <c r="I25" s="148">
        <f>+F25/0.8</f>
        <v>6250000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</row>
    <row r="26" spans="1:114" s="48" customFormat="1" ht="30" customHeight="1" x14ac:dyDescent="0.25">
      <c r="A26" s="149"/>
      <c r="B26" s="150" t="s">
        <v>71</v>
      </c>
      <c r="C26" s="151"/>
      <c r="D26" s="152"/>
      <c r="E26" s="153"/>
      <c r="F26" s="154">
        <f>(F24+F25)</f>
        <v>7849118</v>
      </c>
      <c r="G26" s="154">
        <f t="shared" ref="G26:I26" si="1">(G24+G25)</f>
        <v>1962279.5</v>
      </c>
      <c r="H26" s="154">
        <f t="shared" si="1"/>
        <v>0</v>
      </c>
      <c r="I26" s="154">
        <f t="shared" si="1"/>
        <v>9811397.5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</row>
    <row r="27" spans="1:114" s="48" customFormat="1" ht="35.1" customHeight="1" x14ac:dyDescent="0.25">
      <c r="A27" s="149" t="s">
        <v>25</v>
      </c>
      <c r="B27" s="155" t="s">
        <v>35</v>
      </c>
      <c r="C27" s="151"/>
      <c r="D27" s="152"/>
      <c r="E27" s="153" t="s">
        <v>36</v>
      </c>
      <c r="F27" s="156">
        <v>510000</v>
      </c>
      <c r="G27" s="156">
        <v>0</v>
      </c>
      <c r="H27" s="156" t="s">
        <v>31</v>
      </c>
      <c r="I27" s="156">
        <f>SUM(F27:H27)</f>
        <v>510000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</row>
    <row r="28" spans="1:114" s="48" customFormat="1" ht="30" customHeight="1" x14ac:dyDescent="0.25">
      <c r="A28" s="149"/>
      <c r="B28" s="150" t="s">
        <v>37</v>
      </c>
      <c r="C28" s="151"/>
      <c r="D28" s="152"/>
      <c r="E28" s="153"/>
      <c r="F28" s="154">
        <f>F27</f>
        <v>510000</v>
      </c>
      <c r="G28" s="154">
        <f>G27</f>
        <v>0</v>
      </c>
      <c r="H28" s="154" t="s">
        <v>31</v>
      </c>
      <c r="I28" s="154">
        <f>I27</f>
        <v>510000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</row>
    <row r="29" spans="1:114" s="48" customFormat="1" ht="30" customHeight="1" x14ac:dyDescent="0.25">
      <c r="A29" s="149"/>
      <c r="B29" s="150" t="s">
        <v>27</v>
      </c>
      <c r="C29" s="151"/>
      <c r="D29" s="152"/>
      <c r="E29" s="153"/>
      <c r="F29" s="154">
        <f>SUM(F23+F26+F28)</f>
        <v>26921818.330499999</v>
      </c>
      <c r="G29" s="154">
        <f>SUM(G23+G26+G28)</f>
        <v>6176437.9500000011</v>
      </c>
      <c r="H29" s="154" t="s">
        <v>31</v>
      </c>
      <c r="I29" s="154">
        <f>SUM(I23+I26+I28)</f>
        <v>33216095.680500001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</row>
    <row r="30" spans="1:114" x14ac:dyDescent="0.25">
      <c r="A30" s="91" t="s">
        <v>16</v>
      </c>
      <c r="B30" s="70"/>
      <c r="C30" s="16"/>
      <c r="D30" s="17"/>
      <c r="E30" s="18"/>
      <c r="F30" s="71"/>
      <c r="G30" s="71"/>
      <c r="H30" s="71"/>
      <c r="I30" s="71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</row>
    <row r="31" spans="1:114" ht="13.5" x14ac:dyDescent="0.25">
      <c r="A31" s="172" t="s">
        <v>38</v>
      </c>
      <c r="B31" s="173"/>
      <c r="C31" s="173"/>
      <c r="D31" s="173"/>
      <c r="E31" s="173"/>
      <c r="F31" s="173"/>
      <c r="G31" s="173"/>
      <c r="H31" s="173"/>
      <c r="I31" s="17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</row>
    <row r="32" spans="1:114" ht="35.1" customHeight="1" x14ac:dyDescent="0.25">
      <c r="A32" s="38"/>
      <c r="B32" s="39"/>
      <c r="C32" s="40"/>
      <c r="D32" s="34"/>
      <c r="E32" s="43"/>
      <c r="F32" s="41"/>
      <c r="G32" s="41"/>
      <c r="H32" s="41"/>
      <c r="I32" s="41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</row>
    <row r="33" spans="1:83" ht="35.1" customHeight="1" x14ac:dyDescent="0.25">
      <c r="A33" s="36"/>
      <c r="B33" s="32"/>
      <c r="C33" s="33"/>
      <c r="D33" s="34"/>
      <c r="E33" s="43"/>
      <c r="F33" s="35"/>
      <c r="G33" s="35"/>
      <c r="H33" s="35"/>
      <c r="I33" s="35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</row>
    <row r="34" spans="1:83" ht="35.1" customHeight="1" x14ac:dyDescent="0.25">
      <c r="A34" s="36"/>
      <c r="B34" s="32"/>
      <c r="C34" s="33"/>
      <c r="D34" s="52"/>
      <c r="E34" s="43"/>
      <c r="F34" s="35"/>
      <c r="G34" s="35"/>
      <c r="H34" s="35"/>
      <c r="I34" s="35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</row>
    <row r="35" spans="1:83" x14ac:dyDescent="0.25">
      <c r="A35" s="36"/>
      <c r="B35" s="32"/>
      <c r="C35" s="33"/>
      <c r="D35" s="52"/>
      <c r="E35" s="43"/>
      <c r="F35" s="35"/>
      <c r="G35" s="35"/>
      <c r="H35" s="35"/>
      <c r="I35" s="35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</row>
    <row r="36" spans="1:83" x14ac:dyDescent="0.25">
      <c r="A36" s="36"/>
      <c r="B36" s="32"/>
      <c r="C36" s="29"/>
      <c r="D36" s="52"/>
      <c r="E36" s="43"/>
      <c r="F36" s="35"/>
      <c r="G36" s="35"/>
      <c r="H36" s="35"/>
      <c r="I36" s="35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</row>
    <row r="37" spans="1:83" x14ac:dyDescent="0.25">
      <c r="A37" s="36"/>
      <c r="B37" s="37"/>
      <c r="C37" s="33"/>
      <c r="D37" s="52"/>
      <c r="E37" s="43"/>
      <c r="F37" s="35"/>
      <c r="G37" s="35"/>
      <c r="H37" s="35"/>
      <c r="I37" s="35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</row>
    <row r="38" spans="1:83" x14ac:dyDescent="0.25">
      <c r="A38" s="38"/>
      <c r="B38" s="39"/>
      <c r="C38" s="40"/>
      <c r="D38" s="52"/>
      <c r="E38" s="43"/>
      <c r="F38" s="41"/>
      <c r="G38" s="41"/>
      <c r="H38" s="41"/>
      <c r="I38" s="41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</row>
    <row r="39" spans="1:83" x14ac:dyDescent="0.25">
      <c r="A39" s="36"/>
      <c r="B39" s="32"/>
      <c r="C39" s="33"/>
      <c r="D39" s="52"/>
      <c r="E39" s="43"/>
      <c r="F39" s="35"/>
      <c r="G39" s="35"/>
      <c r="H39" s="35"/>
      <c r="I39" s="35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</row>
    <row r="40" spans="1:83" x14ac:dyDescent="0.25">
      <c r="A40" s="36"/>
      <c r="B40" s="37"/>
      <c r="C40" s="33"/>
      <c r="D40" s="52"/>
      <c r="E40" s="43"/>
      <c r="F40" s="35"/>
      <c r="G40" s="35"/>
      <c r="H40" s="35"/>
      <c r="I40" s="35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</row>
    <row r="41" spans="1:83" x14ac:dyDescent="0.25">
      <c r="A41" s="36"/>
      <c r="B41" s="37"/>
      <c r="C41" s="33"/>
      <c r="D41" s="52"/>
      <c r="E41" s="43"/>
      <c r="F41" s="35"/>
      <c r="G41" s="35"/>
      <c r="H41" s="35"/>
      <c r="I41" s="35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</row>
    <row r="42" spans="1:83" x14ac:dyDescent="0.25">
      <c r="A42" s="36"/>
      <c r="B42" s="32"/>
      <c r="C42" s="33"/>
      <c r="D42" s="52"/>
      <c r="E42" s="43"/>
      <c r="F42" s="35"/>
      <c r="G42" s="35"/>
      <c r="H42" s="35"/>
      <c r="I42" s="35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</row>
    <row r="43" spans="1:83" x14ac:dyDescent="0.25">
      <c r="A43" s="36"/>
      <c r="B43" s="32"/>
      <c r="C43" s="33"/>
      <c r="D43" s="52"/>
      <c r="E43" s="43"/>
      <c r="F43" s="35"/>
      <c r="G43" s="35"/>
      <c r="H43" s="35"/>
      <c r="I43" s="35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</row>
    <row r="44" spans="1:83" x14ac:dyDescent="0.25">
      <c r="A44" s="36"/>
      <c r="B44" s="32"/>
      <c r="C44" s="33"/>
      <c r="D44" s="42"/>
      <c r="E44" s="43"/>
      <c r="F44" s="35"/>
      <c r="G44" s="35"/>
      <c r="H44" s="35"/>
      <c r="I44" s="35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</row>
    <row r="45" spans="1:83" x14ac:dyDescent="0.25">
      <c r="A45" s="36"/>
      <c r="B45" s="32"/>
      <c r="C45" s="33"/>
      <c r="D45" s="42"/>
      <c r="E45" s="43"/>
      <c r="F45" s="35"/>
      <c r="G45" s="35"/>
      <c r="H45" s="35"/>
      <c r="I45" s="35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</row>
    <row r="46" spans="1:83" x14ac:dyDescent="0.25">
      <c r="A46" s="36"/>
      <c r="B46" s="32"/>
      <c r="C46" s="33"/>
      <c r="D46" s="42"/>
      <c r="E46" s="43"/>
      <c r="F46" s="35"/>
      <c r="G46" s="35"/>
      <c r="H46" s="35"/>
      <c r="I46" s="35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</row>
    <row r="47" spans="1:83" x14ac:dyDescent="0.25">
      <c r="A47" s="36"/>
      <c r="B47" s="32"/>
      <c r="C47" s="33"/>
      <c r="D47" s="42"/>
      <c r="E47" s="43"/>
      <c r="F47" s="35"/>
      <c r="G47" s="35"/>
      <c r="H47" s="35"/>
      <c r="I47" s="35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</row>
    <row r="48" spans="1:83" x14ac:dyDescent="0.25">
      <c r="A48" s="36"/>
      <c r="B48" s="32"/>
      <c r="C48" s="33"/>
      <c r="D48" s="42"/>
      <c r="E48" s="43"/>
      <c r="F48" s="35"/>
      <c r="G48" s="35"/>
      <c r="H48" s="35"/>
      <c r="I48" s="35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</row>
    <row r="49" spans="1:83" x14ac:dyDescent="0.25">
      <c r="A49" s="36"/>
      <c r="B49" s="32"/>
      <c r="C49" s="33"/>
      <c r="D49" s="42"/>
      <c r="E49" s="43"/>
      <c r="F49" s="35"/>
      <c r="G49" s="35"/>
      <c r="H49" s="35"/>
      <c r="I49" s="35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</row>
    <row r="50" spans="1:83" x14ac:dyDescent="0.25">
      <c r="A50" s="36"/>
      <c r="B50" s="37"/>
      <c r="C50" s="33"/>
      <c r="D50" s="42"/>
      <c r="E50" s="43"/>
      <c r="F50" s="35"/>
      <c r="G50" s="35"/>
      <c r="H50" s="35"/>
      <c r="I50" s="35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</row>
    <row r="51" spans="1:83" x14ac:dyDescent="0.25">
      <c r="A51" s="36"/>
      <c r="B51" s="32"/>
      <c r="C51" s="33"/>
      <c r="D51" s="42"/>
      <c r="E51" s="43"/>
      <c r="F51" s="35"/>
      <c r="G51" s="35"/>
      <c r="H51" s="35"/>
      <c r="I51" s="35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</row>
    <row r="52" spans="1:83" x14ac:dyDescent="0.25">
      <c r="A52" s="36"/>
      <c r="B52" s="37"/>
      <c r="C52" s="33"/>
      <c r="D52" s="42"/>
      <c r="E52" s="43"/>
      <c r="F52" s="35"/>
      <c r="G52" s="35"/>
      <c r="H52" s="35"/>
      <c r="I52" s="35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</row>
    <row r="53" spans="1:83" x14ac:dyDescent="0.25">
      <c r="A53" s="36"/>
      <c r="B53" s="32"/>
      <c r="C53" s="33"/>
      <c r="D53" s="42"/>
      <c r="E53" s="43"/>
      <c r="F53" s="35"/>
      <c r="G53" s="35"/>
      <c r="H53" s="35"/>
      <c r="I53" s="35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</row>
    <row r="54" spans="1:83" x14ac:dyDescent="0.25">
      <c r="A54" s="36"/>
      <c r="B54" s="32"/>
      <c r="C54" s="33"/>
      <c r="D54" s="42"/>
      <c r="E54" s="43"/>
      <c r="F54" s="35"/>
      <c r="G54" s="35"/>
      <c r="H54" s="35"/>
      <c r="I54" s="35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</row>
    <row r="55" spans="1:83" x14ac:dyDescent="0.25">
      <c r="A55" s="36"/>
      <c r="B55" s="32"/>
      <c r="C55" s="33"/>
      <c r="D55" s="42"/>
      <c r="E55" s="43"/>
      <c r="F55" s="35"/>
      <c r="G55" s="35"/>
      <c r="H55" s="35"/>
      <c r="I55" s="35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</row>
    <row r="56" spans="1:83" x14ac:dyDescent="0.25">
      <c r="A56" s="36"/>
      <c r="B56" s="32"/>
      <c r="C56" s="33"/>
      <c r="D56" s="42"/>
      <c r="E56" s="43"/>
      <c r="F56" s="35"/>
      <c r="G56" s="35"/>
      <c r="H56" s="35"/>
      <c r="I56" s="35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</row>
    <row r="57" spans="1:83" s="54" customFormat="1" x14ac:dyDescent="0.25">
      <c r="A57" s="36"/>
      <c r="B57" s="32"/>
      <c r="C57" s="33"/>
      <c r="D57" s="42"/>
      <c r="E57" s="53"/>
      <c r="F57" s="35"/>
      <c r="G57" s="35"/>
      <c r="H57" s="35"/>
      <c r="I57" s="35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</row>
    <row r="58" spans="1:83" s="44" customFormat="1" x14ac:dyDescent="0.25">
      <c r="A58" s="55"/>
      <c r="B58" s="43"/>
      <c r="C58" s="43"/>
      <c r="D58" s="56"/>
      <c r="E58" s="43"/>
      <c r="F58" s="57" t="s">
        <v>9</v>
      </c>
      <c r="G58" s="58"/>
      <c r="H58" s="58"/>
      <c r="I58" s="58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</row>
    <row r="59" spans="1:83" s="43" customFormat="1" x14ac:dyDescent="0.25">
      <c r="A59" s="55"/>
      <c r="D59" s="56"/>
      <c r="F59" s="57"/>
      <c r="G59" s="58"/>
      <c r="H59" s="58"/>
      <c r="I59" s="58"/>
    </row>
    <row r="60" spans="1:83" s="43" customFormat="1" x14ac:dyDescent="0.25">
      <c r="A60" s="55"/>
      <c r="D60" s="56"/>
      <c r="F60" s="57"/>
      <c r="G60" s="58"/>
      <c r="H60" s="58"/>
      <c r="I60" s="58"/>
    </row>
    <row r="61" spans="1:83" s="43" customFormat="1" x14ac:dyDescent="0.25">
      <c r="A61" s="55"/>
      <c r="D61" s="56"/>
      <c r="F61" s="57"/>
      <c r="G61" s="58"/>
      <c r="H61" s="58"/>
      <c r="I61" s="58"/>
    </row>
    <row r="62" spans="1:83" s="43" customFormat="1" x14ac:dyDescent="0.25">
      <c r="A62" s="55"/>
      <c r="D62" s="56"/>
      <c r="F62" s="57"/>
      <c r="G62" s="58"/>
      <c r="H62" s="58"/>
      <c r="I62" s="58"/>
    </row>
    <row r="63" spans="1:83" s="43" customFormat="1" x14ac:dyDescent="0.25">
      <c r="A63" s="55"/>
      <c r="D63" s="56"/>
      <c r="F63" s="57"/>
      <c r="G63" s="58"/>
      <c r="H63" s="58"/>
      <c r="I63" s="58"/>
    </row>
    <row r="64" spans="1:83" s="43" customFormat="1" x14ac:dyDescent="0.25">
      <c r="A64" s="55"/>
      <c r="D64" s="56"/>
      <c r="F64" s="57"/>
      <c r="G64" s="58"/>
      <c r="H64" s="58"/>
      <c r="I64" s="58"/>
    </row>
    <row r="65" spans="1:9" s="43" customFormat="1" x14ac:dyDescent="0.25">
      <c r="A65" s="55"/>
      <c r="D65" s="56"/>
      <c r="F65" s="57"/>
      <c r="G65" s="58"/>
      <c r="H65" s="58"/>
      <c r="I65" s="58"/>
    </row>
    <row r="66" spans="1:9" s="43" customFormat="1" x14ac:dyDescent="0.25">
      <c r="A66" s="55"/>
      <c r="D66" s="56"/>
      <c r="F66" s="57"/>
      <c r="G66" s="58"/>
      <c r="H66" s="58"/>
      <c r="I66" s="58"/>
    </row>
    <row r="67" spans="1:9" s="43" customFormat="1" x14ac:dyDescent="0.25">
      <c r="A67" s="55"/>
      <c r="D67" s="56"/>
      <c r="F67" s="57"/>
      <c r="G67" s="58"/>
      <c r="H67" s="58"/>
      <c r="I67" s="58"/>
    </row>
    <row r="68" spans="1:9" s="43" customFormat="1" x14ac:dyDescent="0.25">
      <c r="A68" s="55"/>
      <c r="D68" s="56"/>
      <c r="F68" s="57"/>
      <c r="G68" s="58"/>
      <c r="H68" s="58"/>
      <c r="I68" s="58"/>
    </row>
    <row r="69" spans="1:9" s="43" customFormat="1" x14ac:dyDescent="0.25">
      <c r="A69" s="55"/>
      <c r="D69" s="56"/>
      <c r="F69" s="57"/>
      <c r="G69" s="58"/>
      <c r="H69" s="58"/>
      <c r="I69" s="58"/>
    </row>
    <row r="70" spans="1:9" s="43" customFormat="1" x14ac:dyDescent="0.25">
      <c r="A70" s="55"/>
      <c r="D70" s="56"/>
      <c r="F70" s="57"/>
      <c r="G70" s="58"/>
      <c r="H70" s="58"/>
      <c r="I70" s="58"/>
    </row>
    <row r="71" spans="1:9" s="43" customFormat="1" x14ac:dyDescent="0.25">
      <c r="A71" s="55"/>
      <c r="D71" s="56"/>
      <c r="F71" s="57"/>
      <c r="G71" s="58"/>
      <c r="H71" s="58"/>
      <c r="I71" s="58"/>
    </row>
    <row r="72" spans="1:9" s="43" customFormat="1" x14ac:dyDescent="0.25">
      <c r="A72" s="55"/>
      <c r="D72" s="56"/>
      <c r="F72" s="57"/>
      <c r="G72" s="58"/>
      <c r="H72" s="58"/>
      <c r="I72" s="58"/>
    </row>
    <row r="73" spans="1:9" s="43" customFormat="1" x14ac:dyDescent="0.25">
      <c r="A73" s="55"/>
      <c r="D73" s="56"/>
      <c r="F73" s="57"/>
      <c r="G73" s="58"/>
      <c r="H73" s="58"/>
      <c r="I73" s="58"/>
    </row>
    <row r="74" spans="1:9" s="43" customFormat="1" x14ac:dyDescent="0.25">
      <c r="A74" s="55"/>
      <c r="D74" s="56"/>
      <c r="F74" s="57"/>
      <c r="G74" s="58"/>
      <c r="H74" s="58"/>
      <c r="I74" s="58"/>
    </row>
    <row r="75" spans="1:9" s="43" customFormat="1" x14ac:dyDescent="0.25">
      <c r="A75" s="55"/>
      <c r="D75" s="56"/>
      <c r="F75" s="57"/>
      <c r="G75" s="58"/>
      <c r="H75" s="58"/>
      <c r="I75" s="58"/>
    </row>
    <row r="76" spans="1:9" s="43" customFormat="1" x14ac:dyDescent="0.25">
      <c r="A76" s="55"/>
      <c r="D76" s="56"/>
      <c r="F76" s="57"/>
      <c r="G76" s="58"/>
      <c r="H76" s="58"/>
      <c r="I76" s="58"/>
    </row>
    <row r="77" spans="1:9" s="43" customFormat="1" x14ac:dyDescent="0.25">
      <c r="A77" s="55"/>
      <c r="D77" s="56"/>
      <c r="F77" s="57"/>
      <c r="G77" s="58"/>
      <c r="H77" s="58"/>
      <c r="I77" s="58"/>
    </row>
    <row r="78" spans="1:9" s="43" customFormat="1" x14ac:dyDescent="0.25">
      <c r="A78" s="55"/>
      <c r="D78" s="56"/>
      <c r="F78" s="57"/>
      <c r="G78" s="58"/>
      <c r="H78" s="58"/>
      <c r="I78" s="58"/>
    </row>
    <row r="79" spans="1:9" s="43" customFormat="1" x14ac:dyDescent="0.25">
      <c r="A79" s="55"/>
      <c r="D79" s="56"/>
      <c r="F79" s="57"/>
      <c r="G79" s="58"/>
      <c r="H79" s="58"/>
      <c r="I79" s="58"/>
    </row>
    <row r="80" spans="1:9" s="43" customFormat="1" x14ac:dyDescent="0.25">
      <c r="A80" s="55"/>
      <c r="D80" s="56"/>
      <c r="F80" s="57"/>
      <c r="G80" s="58"/>
      <c r="H80" s="58"/>
      <c r="I80" s="58"/>
    </row>
    <row r="81" spans="1:9" s="43" customFormat="1" x14ac:dyDescent="0.25">
      <c r="A81" s="55"/>
      <c r="D81" s="56"/>
      <c r="F81" s="57"/>
      <c r="G81" s="58"/>
      <c r="H81" s="58"/>
      <c r="I81" s="58"/>
    </row>
    <row r="82" spans="1:9" s="43" customFormat="1" x14ac:dyDescent="0.25">
      <c r="A82" s="55"/>
      <c r="D82" s="56"/>
      <c r="F82" s="57"/>
      <c r="G82" s="58"/>
      <c r="H82" s="58"/>
      <c r="I82" s="58"/>
    </row>
    <row r="83" spans="1:9" s="43" customFormat="1" x14ac:dyDescent="0.25">
      <c r="A83" s="55"/>
      <c r="D83" s="56"/>
      <c r="F83" s="57"/>
      <c r="G83" s="58"/>
      <c r="H83" s="58"/>
      <c r="I83" s="58"/>
    </row>
    <row r="84" spans="1:9" s="43" customFormat="1" x14ac:dyDescent="0.25">
      <c r="A84" s="55"/>
      <c r="D84" s="56"/>
      <c r="F84" s="57"/>
      <c r="G84" s="58"/>
      <c r="H84" s="58"/>
      <c r="I84" s="58"/>
    </row>
    <row r="85" spans="1:9" s="43" customFormat="1" x14ac:dyDescent="0.25">
      <c r="A85" s="55"/>
      <c r="D85" s="56"/>
      <c r="F85" s="57"/>
      <c r="G85" s="58"/>
      <c r="H85" s="58"/>
      <c r="I85" s="58"/>
    </row>
    <row r="86" spans="1:9" s="43" customFormat="1" x14ac:dyDescent="0.25">
      <c r="A86" s="55"/>
      <c r="D86" s="56"/>
      <c r="F86" s="57"/>
      <c r="G86" s="58"/>
      <c r="H86" s="58"/>
      <c r="I86" s="58"/>
    </row>
    <row r="87" spans="1:9" s="43" customFormat="1" x14ac:dyDescent="0.25">
      <c r="A87" s="55"/>
      <c r="D87" s="56"/>
      <c r="F87" s="57"/>
      <c r="G87" s="58"/>
      <c r="H87" s="58"/>
      <c r="I87" s="58"/>
    </row>
    <row r="88" spans="1:9" s="43" customFormat="1" x14ac:dyDescent="0.25">
      <c r="A88" s="55"/>
      <c r="D88" s="56"/>
      <c r="F88" s="57"/>
      <c r="G88" s="58"/>
      <c r="H88" s="58"/>
      <c r="I88" s="58"/>
    </row>
    <row r="89" spans="1:9" s="43" customFormat="1" x14ac:dyDescent="0.25">
      <c r="A89" s="55"/>
      <c r="D89" s="56"/>
      <c r="F89" s="57"/>
      <c r="G89" s="58"/>
      <c r="H89" s="58"/>
      <c r="I89" s="58"/>
    </row>
    <row r="90" spans="1:9" s="43" customFormat="1" x14ac:dyDescent="0.25">
      <c r="A90" s="55"/>
      <c r="D90" s="56"/>
      <c r="F90" s="57"/>
      <c r="G90" s="58"/>
      <c r="H90" s="58"/>
      <c r="I90" s="58"/>
    </row>
    <row r="91" spans="1:9" s="43" customFormat="1" x14ac:dyDescent="0.25">
      <c r="A91" s="55"/>
      <c r="D91" s="56"/>
      <c r="F91" s="57"/>
      <c r="G91" s="58"/>
      <c r="H91" s="58"/>
      <c r="I91" s="58"/>
    </row>
    <row r="92" spans="1:9" s="43" customFormat="1" x14ac:dyDescent="0.25">
      <c r="A92" s="55"/>
      <c r="D92" s="56"/>
      <c r="F92" s="57"/>
      <c r="G92" s="58"/>
      <c r="H92" s="58"/>
      <c r="I92" s="58"/>
    </row>
    <row r="93" spans="1:9" s="43" customFormat="1" x14ac:dyDescent="0.25">
      <c r="A93" s="55"/>
      <c r="D93" s="56"/>
      <c r="F93" s="57"/>
      <c r="G93" s="58"/>
      <c r="H93" s="58"/>
      <c r="I93" s="58"/>
    </row>
    <row r="94" spans="1:9" s="43" customFormat="1" x14ac:dyDescent="0.25">
      <c r="A94" s="55"/>
      <c r="D94" s="56"/>
      <c r="F94" s="57"/>
      <c r="G94" s="58"/>
      <c r="H94" s="58"/>
      <c r="I94" s="58"/>
    </row>
    <row r="95" spans="1:9" s="43" customFormat="1" x14ac:dyDescent="0.25">
      <c r="A95" s="55"/>
      <c r="D95" s="56"/>
      <c r="F95" s="57"/>
      <c r="G95" s="58"/>
      <c r="H95" s="58"/>
      <c r="I95" s="58"/>
    </row>
    <row r="96" spans="1:9" s="43" customFormat="1" x14ac:dyDescent="0.25">
      <c r="A96" s="55"/>
      <c r="D96" s="56"/>
      <c r="F96" s="57"/>
      <c r="G96" s="58"/>
      <c r="H96" s="58"/>
      <c r="I96" s="58"/>
    </row>
    <row r="97" spans="1:9" s="43" customFormat="1" x14ac:dyDescent="0.25">
      <c r="A97" s="55"/>
      <c r="D97" s="56"/>
      <c r="F97" s="57"/>
      <c r="G97" s="58"/>
      <c r="H97" s="58"/>
      <c r="I97" s="58"/>
    </row>
    <row r="98" spans="1:9" s="43" customFormat="1" x14ac:dyDescent="0.25">
      <c r="A98" s="55"/>
      <c r="D98" s="56"/>
      <c r="F98" s="57"/>
      <c r="G98" s="58"/>
      <c r="H98" s="58"/>
      <c r="I98" s="58"/>
    </row>
    <row r="99" spans="1:9" s="43" customFormat="1" x14ac:dyDescent="0.25">
      <c r="A99" s="55"/>
      <c r="D99" s="56"/>
      <c r="F99" s="57"/>
      <c r="G99" s="58"/>
      <c r="H99" s="58"/>
      <c r="I99" s="58"/>
    </row>
    <row r="100" spans="1:9" s="43" customFormat="1" x14ac:dyDescent="0.25">
      <c r="A100" s="55"/>
      <c r="D100" s="56"/>
      <c r="F100" s="57"/>
      <c r="G100" s="58"/>
      <c r="H100" s="58"/>
      <c r="I100" s="58"/>
    </row>
    <row r="101" spans="1:9" s="43" customFormat="1" x14ac:dyDescent="0.25">
      <c r="A101" s="55"/>
      <c r="D101" s="56"/>
      <c r="F101" s="57"/>
      <c r="G101" s="58"/>
      <c r="H101" s="58"/>
      <c r="I101" s="58"/>
    </row>
    <row r="102" spans="1:9" s="43" customFormat="1" x14ac:dyDescent="0.25">
      <c r="A102" s="55"/>
      <c r="D102" s="56"/>
      <c r="F102" s="57"/>
      <c r="G102" s="58"/>
      <c r="H102" s="58"/>
      <c r="I102" s="58"/>
    </row>
    <row r="103" spans="1:9" s="43" customFormat="1" x14ac:dyDescent="0.25">
      <c r="A103" s="55"/>
      <c r="D103" s="56"/>
      <c r="F103" s="57"/>
      <c r="G103" s="58"/>
      <c r="H103" s="58"/>
      <c r="I103" s="58"/>
    </row>
    <row r="104" spans="1:9" s="43" customFormat="1" x14ac:dyDescent="0.25">
      <c r="A104" s="55"/>
      <c r="D104" s="56"/>
      <c r="F104" s="57"/>
      <c r="G104" s="58"/>
      <c r="H104" s="58"/>
      <c r="I104" s="58"/>
    </row>
    <row r="105" spans="1:9" s="43" customFormat="1" x14ac:dyDescent="0.25">
      <c r="A105" s="55"/>
      <c r="D105" s="56"/>
      <c r="F105" s="57"/>
      <c r="G105" s="58"/>
      <c r="H105" s="58"/>
      <c r="I105" s="58"/>
    </row>
  </sheetData>
  <mergeCells count="3">
    <mergeCell ref="A1:I1"/>
    <mergeCell ref="A31:I31"/>
    <mergeCell ref="A16:I16"/>
  </mergeCells>
  <printOptions horizontalCentered="1"/>
  <pageMargins left="0.25" right="0.1" top="0.65" bottom="0.5" header="0.5" footer="0.25"/>
  <pageSetup fitToHeight="0" orientation="landscape" r:id="rId1"/>
  <headerFooter alignWithMargins="0"/>
  <rowBreaks count="1" manualBreakCount="1">
    <brk id="15" max="8" man="1"/>
  </rowBreaks>
  <ignoredErrors>
    <ignoredError sqref="I20:I21" formulaRange="1"/>
    <ignoredError sqref="I23 G23 I7:I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138"/>
  <sheetViews>
    <sheetView showGridLines="0" zoomScaleNormal="100" workbookViewId="0">
      <selection activeCell="A2" sqref="A2:I2"/>
    </sheetView>
  </sheetViews>
  <sheetFormatPr defaultColWidth="11.5703125" defaultRowHeight="12.75" x14ac:dyDescent="0.25"/>
  <cols>
    <col min="1" max="1" width="11.85546875" style="59" customWidth="1"/>
    <col min="2" max="2" width="34.85546875" style="49" customWidth="1"/>
    <col min="3" max="3" width="14.85546875" style="49" customWidth="1"/>
    <col min="4" max="4" width="6.85546875" style="60" customWidth="1"/>
    <col min="5" max="5" width="12.5703125" style="49" customWidth="1"/>
    <col min="6" max="6" width="15.7109375" style="61" customWidth="1"/>
    <col min="7" max="7" width="12.85546875" style="62" customWidth="1"/>
    <col min="8" max="8" width="13.85546875" style="63" customWidth="1"/>
    <col min="9" max="9" width="12.85546875" style="62" customWidth="1"/>
    <col min="10" max="16384" width="11.5703125" style="49"/>
  </cols>
  <sheetData>
    <row r="1" spans="1:106" s="44" customFormat="1" ht="13.5" x14ac:dyDescent="0.25">
      <c r="A1" s="55"/>
      <c r="B1" s="43"/>
      <c r="C1" s="43"/>
      <c r="D1" s="56"/>
      <c r="E1" s="43"/>
      <c r="F1" s="57"/>
      <c r="G1" s="58"/>
      <c r="H1" s="178" t="s">
        <v>114</v>
      </c>
      <c r="I1" s="179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</row>
    <row r="2" spans="1:106" s="44" customFormat="1" ht="54" customHeight="1" x14ac:dyDescent="0.25">
      <c r="A2" s="171" t="s">
        <v>34</v>
      </c>
      <c r="B2" s="171"/>
      <c r="C2" s="171"/>
      <c r="D2" s="171"/>
      <c r="E2" s="171"/>
      <c r="F2" s="171"/>
      <c r="G2" s="171"/>
      <c r="H2" s="171"/>
      <c r="I2" s="171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</row>
    <row r="3" spans="1:106" s="43" customFormat="1" ht="38.25" x14ac:dyDescent="0.25">
      <c r="A3" s="126" t="s">
        <v>13</v>
      </c>
      <c r="B3" s="127" t="s">
        <v>6</v>
      </c>
      <c r="C3" s="126" t="s">
        <v>14</v>
      </c>
      <c r="D3" s="128" t="s">
        <v>7</v>
      </c>
      <c r="E3" s="129" t="s">
        <v>11</v>
      </c>
      <c r="F3" s="130" t="s">
        <v>29</v>
      </c>
      <c r="G3" s="131" t="s">
        <v>30</v>
      </c>
      <c r="H3" s="131" t="s">
        <v>15</v>
      </c>
      <c r="I3" s="132" t="s">
        <v>0</v>
      </c>
    </row>
    <row r="4" spans="1:106" s="43" customFormat="1" ht="32.1" customHeight="1" x14ac:dyDescent="0.25">
      <c r="A4" s="3" t="s">
        <v>51</v>
      </c>
      <c r="B4" s="4" t="s">
        <v>134</v>
      </c>
      <c r="C4" s="3" t="s">
        <v>63</v>
      </c>
      <c r="D4" s="6" t="s">
        <v>133</v>
      </c>
      <c r="E4" s="13" t="s">
        <v>28</v>
      </c>
      <c r="F4" s="8">
        <v>562138</v>
      </c>
      <c r="G4" s="8">
        <f>(I4*0.2)</f>
        <v>140534.5</v>
      </c>
      <c r="H4" s="2">
        <v>0</v>
      </c>
      <c r="I4" s="170">
        <f>+F4/0.8</f>
        <v>702672.5</v>
      </c>
    </row>
    <row r="5" spans="1:106" s="45" customFormat="1" ht="32.1" customHeight="1" x14ac:dyDescent="0.25">
      <c r="A5" s="93" t="s">
        <v>101</v>
      </c>
      <c r="B5" s="163" t="s">
        <v>103</v>
      </c>
      <c r="C5" s="93" t="s">
        <v>102</v>
      </c>
      <c r="D5" s="1" t="s">
        <v>132</v>
      </c>
      <c r="E5" s="13" t="s">
        <v>28</v>
      </c>
      <c r="F5" s="2">
        <v>752626</v>
      </c>
      <c r="G5" s="8">
        <f>(I5*0.2)</f>
        <v>188156.5</v>
      </c>
      <c r="H5" s="2">
        <v>0</v>
      </c>
      <c r="I5" s="118">
        <f>+F5/0.8</f>
        <v>940782.5</v>
      </c>
      <c r="J5" s="43"/>
      <c r="K5" s="168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</row>
    <row r="6" spans="1:106" s="47" customFormat="1" ht="32.1" customHeight="1" x14ac:dyDescent="0.25">
      <c r="A6" s="3" t="s">
        <v>4</v>
      </c>
      <c r="B6" s="4" t="s">
        <v>53</v>
      </c>
      <c r="C6" s="3" t="s">
        <v>43</v>
      </c>
      <c r="D6" s="6">
        <v>0</v>
      </c>
      <c r="E6" s="7" t="s">
        <v>24</v>
      </c>
      <c r="F6" s="8">
        <v>189933</v>
      </c>
      <c r="G6" s="8">
        <v>0</v>
      </c>
      <c r="H6" s="8">
        <v>0</v>
      </c>
      <c r="I6" s="8">
        <f>SUM(F6:H6)</f>
        <v>189933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</row>
    <row r="7" spans="1:106" s="48" customFormat="1" ht="32.1" customHeight="1" x14ac:dyDescent="0.25">
      <c r="A7" s="3" t="s">
        <v>4</v>
      </c>
      <c r="B7" s="4" t="s">
        <v>104</v>
      </c>
      <c r="C7" s="3" t="s">
        <v>105</v>
      </c>
      <c r="D7" s="6">
        <v>1.24</v>
      </c>
      <c r="E7" s="13" t="s">
        <v>28</v>
      </c>
      <c r="F7" s="8">
        <v>1800440</v>
      </c>
      <c r="G7" s="8">
        <f>(I7*0.2)</f>
        <v>450110</v>
      </c>
      <c r="H7" s="2">
        <v>0</v>
      </c>
      <c r="I7" s="8">
        <f>+F7/0.8</f>
        <v>2250550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</row>
    <row r="8" spans="1:106" s="48" customFormat="1" ht="32.1" customHeight="1" x14ac:dyDescent="0.25">
      <c r="A8" s="3" t="s">
        <v>4</v>
      </c>
      <c r="B8" s="4" t="s">
        <v>106</v>
      </c>
      <c r="C8" s="3" t="s">
        <v>64</v>
      </c>
      <c r="D8" s="6">
        <v>1.05</v>
      </c>
      <c r="E8" s="13" t="s">
        <v>28</v>
      </c>
      <c r="F8" s="8">
        <v>3440223</v>
      </c>
      <c r="G8" s="8">
        <f>(I8*0.2)</f>
        <v>860055.75</v>
      </c>
      <c r="H8" s="2">
        <v>0</v>
      </c>
      <c r="I8" s="118">
        <f>+F8/0.8</f>
        <v>4300278.75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</row>
    <row r="9" spans="1:106" s="47" customFormat="1" ht="32.1" customHeight="1" x14ac:dyDescent="0.25">
      <c r="A9" s="3" t="s">
        <v>4</v>
      </c>
      <c r="B9" s="4" t="s">
        <v>107</v>
      </c>
      <c r="C9" s="3"/>
      <c r="D9" s="6">
        <v>0</v>
      </c>
      <c r="E9" s="7" t="s">
        <v>24</v>
      </c>
      <c r="F9" s="8">
        <v>738070</v>
      </c>
      <c r="G9" s="8">
        <v>0</v>
      </c>
      <c r="H9" s="8">
        <v>0</v>
      </c>
      <c r="I9" s="8">
        <f>SUM(F9:H9)</f>
        <v>738070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</row>
    <row r="10" spans="1:106" s="47" customFormat="1" ht="32.1" customHeight="1" x14ac:dyDescent="0.25">
      <c r="A10" s="9" t="s">
        <v>3</v>
      </c>
      <c r="B10" s="4" t="s">
        <v>135</v>
      </c>
      <c r="C10" s="9" t="s">
        <v>94</v>
      </c>
      <c r="D10" s="6">
        <v>0.84699999999999998</v>
      </c>
      <c r="E10" s="7" t="s">
        <v>28</v>
      </c>
      <c r="F10" s="8">
        <v>3956024</v>
      </c>
      <c r="G10" s="8">
        <f>(I10*0.2)</f>
        <v>989006</v>
      </c>
      <c r="H10" s="8">
        <v>0</v>
      </c>
      <c r="I10" s="8">
        <f>+F10/0.8</f>
        <v>4945030</v>
      </c>
      <c r="J10" s="46"/>
      <c r="K10" s="168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</row>
    <row r="11" spans="1:106" s="48" customFormat="1" ht="32.1" customHeight="1" x14ac:dyDescent="0.25">
      <c r="A11" s="9" t="s">
        <v>3</v>
      </c>
      <c r="B11" s="4" t="s">
        <v>108</v>
      </c>
      <c r="C11" s="10" t="s">
        <v>23</v>
      </c>
      <c r="D11" s="6">
        <v>0</v>
      </c>
      <c r="E11" s="7" t="s">
        <v>24</v>
      </c>
      <c r="F11" s="8">
        <v>533540</v>
      </c>
      <c r="G11" s="8">
        <v>0</v>
      </c>
      <c r="H11" s="8">
        <v>0</v>
      </c>
      <c r="I11" s="8">
        <f>SUM(F11:G11)</f>
        <v>533540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</row>
    <row r="12" spans="1:106" s="48" customFormat="1" ht="32.1" customHeight="1" x14ac:dyDescent="0.25">
      <c r="A12" s="9" t="s">
        <v>3</v>
      </c>
      <c r="B12" s="4" t="s">
        <v>109</v>
      </c>
      <c r="C12" s="10" t="s">
        <v>110</v>
      </c>
      <c r="D12" s="6">
        <v>0</v>
      </c>
      <c r="E12" s="7" t="s">
        <v>24</v>
      </c>
      <c r="F12" s="8">
        <v>292829</v>
      </c>
      <c r="G12" s="8">
        <v>0</v>
      </c>
      <c r="H12" s="8">
        <v>0</v>
      </c>
      <c r="I12" s="8">
        <f>SUM(F12:G12)</f>
        <v>292829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</row>
    <row r="13" spans="1:106" s="48" customFormat="1" ht="32.1" customHeight="1" x14ac:dyDescent="0.25">
      <c r="A13" s="9" t="s">
        <v>12</v>
      </c>
      <c r="B13" s="4" t="s">
        <v>136</v>
      </c>
      <c r="C13" s="10" t="s">
        <v>111</v>
      </c>
      <c r="D13" s="6">
        <v>0.93</v>
      </c>
      <c r="E13" s="7" t="s">
        <v>28</v>
      </c>
      <c r="F13" s="8">
        <v>3224018</v>
      </c>
      <c r="G13" s="8">
        <f>(I13*0.2)</f>
        <v>806004.5</v>
      </c>
      <c r="H13" s="8">
        <v>0</v>
      </c>
      <c r="I13" s="8">
        <f>+F13/0.8</f>
        <v>4030022.5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</row>
    <row r="14" spans="1:106" s="48" customFormat="1" ht="32.1" customHeight="1" x14ac:dyDescent="0.25">
      <c r="A14" s="9" t="s">
        <v>12</v>
      </c>
      <c r="B14" s="4" t="s">
        <v>112</v>
      </c>
      <c r="C14" s="10" t="s">
        <v>59</v>
      </c>
      <c r="D14" s="6">
        <v>1</v>
      </c>
      <c r="E14" s="7" t="s">
        <v>28</v>
      </c>
      <c r="F14" s="8">
        <v>2127799</v>
      </c>
      <c r="G14" s="8">
        <f>(I14*0.2)</f>
        <v>531949.75</v>
      </c>
      <c r="H14" s="8">
        <v>0</v>
      </c>
      <c r="I14" s="8">
        <f>+F14/0.8</f>
        <v>2659748.75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</row>
    <row r="15" spans="1:106" s="48" customFormat="1" ht="32.1" customHeight="1" x14ac:dyDescent="0.25">
      <c r="A15" s="9" t="s">
        <v>12</v>
      </c>
      <c r="B15" s="4" t="s">
        <v>113</v>
      </c>
      <c r="C15" s="9" t="s">
        <v>48</v>
      </c>
      <c r="D15" s="6">
        <v>0</v>
      </c>
      <c r="E15" s="7" t="s">
        <v>24</v>
      </c>
      <c r="F15" s="8">
        <v>51996</v>
      </c>
      <c r="G15" s="8">
        <v>0</v>
      </c>
      <c r="H15" s="8">
        <v>0</v>
      </c>
      <c r="I15" s="8">
        <f>SUM(F15:G15)</f>
        <v>51996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</row>
    <row r="16" spans="1:106" s="48" customFormat="1" ht="32.1" customHeight="1" x14ac:dyDescent="0.25">
      <c r="A16" s="75"/>
      <c r="B16" s="76" t="s">
        <v>26</v>
      </c>
      <c r="C16" s="77"/>
      <c r="D16" s="78"/>
      <c r="E16" s="79"/>
      <c r="F16" s="86">
        <f>SUM(F4:F15)</f>
        <v>17669636</v>
      </c>
      <c r="G16" s="86">
        <f>SUM(G5:G15)</f>
        <v>3825282.5</v>
      </c>
      <c r="H16" s="86">
        <f>SUM(H5:H15)</f>
        <v>0</v>
      </c>
      <c r="I16" s="86">
        <f>SUM(I5:I15)</f>
        <v>20932780.5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</row>
    <row r="17" spans="1:114" s="48" customFormat="1" ht="12.6" customHeight="1" x14ac:dyDescent="0.25">
      <c r="A17" s="19" t="s">
        <v>16</v>
      </c>
      <c r="B17" s="70"/>
      <c r="C17" s="16"/>
      <c r="D17" s="17"/>
      <c r="E17" s="18"/>
      <c r="F17" s="71"/>
      <c r="G17" s="71"/>
      <c r="H17" s="71"/>
      <c r="I17" s="71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</row>
    <row r="18" spans="1:114" s="48" customFormat="1" ht="12.6" customHeight="1" x14ac:dyDescent="0.25">
      <c r="A18" s="90"/>
      <c r="B18" s="70"/>
      <c r="C18" s="16"/>
      <c r="D18" s="17"/>
      <c r="E18" s="18"/>
      <c r="F18" s="71"/>
      <c r="G18" s="71"/>
      <c r="H18" s="178" t="s">
        <v>114</v>
      </c>
      <c r="I18" s="179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</row>
    <row r="19" spans="1:114" s="48" customFormat="1" ht="48" customHeight="1" x14ac:dyDescent="0.25">
      <c r="A19" s="177" t="s">
        <v>72</v>
      </c>
      <c r="B19" s="177"/>
      <c r="C19" s="177"/>
      <c r="D19" s="177"/>
      <c r="E19" s="177"/>
      <c r="F19" s="177"/>
      <c r="G19" s="177"/>
      <c r="H19" s="177"/>
      <c r="I19" s="177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</row>
    <row r="20" spans="1:114" s="48" customFormat="1" ht="44.45" customHeight="1" x14ac:dyDescent="0.25">
      <c r="A20" s="64" t="s">
        <v>13</v>
      </c>
      <c r="B20" s="65" t="s">
        <v>6</v>
      </c>
      <c r="C20" s="64" t="s">
        <v>14</v>
      </c>
      <c r="D20" s="67" t="s">
        <v>7</v>
      </c>
      <c r="E20" s="66" t="s">
        <v>11</v>
      </c>
      <c r="F20" s="68" t="s">
        <v>29</v>
      </c>
      <c r="G20" s="109" t="s">
        <v>30</v>
      </c>
      <c r="H20" s="69" t="s">
        <v>15</v>
      </c>
      <c r="I20" s="89" t="s">
        <v>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</row>
    <row r="21" spans="1:114" s="48" customFormat="1" ht="35.1" customHeight="1" x14ac:dyDescent="0.25">
      <c r="A21" s="110" t="s">
        <v>25</v>
      </c>
      <c r="B21" s="114" t="s">
        <v>98</v>
      </c>
      <c r="C21" s="112"/>
      <c r="D21" s="97"/>
      <c r="E21" s="113" t="s">
        <v>70</v>
      </c>
      <c r="F21" s="115">
        <v>1500000</v>
      </c>
      <c r="G21" s="8">
        <f>(I21*0.2)</f>
        <v>375000</v>
      </c>
      <c r="H21" s="115">
        <v>0</v>
      </c>
      <c r="I21" s="164">
        <f>+F21/0.8</f>
        <v>1875000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</row>
    <row r="22" spans="1:114" s="48" customFormat="1" ht="30" customHeight="1" x14ac:dyDescent="0.25">
      <c r="A22" s="110"/>
      <c r="B22" s="111" t="s">
        <v>71</v>
      </c>
      <c r="C22" s="112"/>
      <c r="D22" s="97"/>
      <c r="E22" s="113"/>
      <c r="F22" s="98">
        <f>(F21)</f>
        <v>1500000</v>
      </c>
      <c r="G22" s="98">
        <f>(G21)</f>
        <v>375000</v>
      </c>
      <c r="H22" s="98">
        <f>(H21)</f>
        <v>0</v>
      </c>
      <c r="I22" s="98">
        <f>(I21)</f>
        <v>1875000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</row>
    <row r="23" spans="1:114" s="48" customFormat="1" ht="35.1" customHeight="1" x14ac:dyDescent="0.25">
      <c r="A23" s="110" t="s">
        <v>25</v>
      </c>
      <c r="B23" s="114" t="s">
        <v>35</v>
      </c>
      <c r="C23" s="112"/>
      <c r="D23" s="97"/>
      <c r="E23" s="113" t="s">
        <v>36</v>
      </c>
      <c r="F23" s="115">
        <v>510000</v>
      </c>
      <c r="G23" s="115">
        <v>0</v>
      </c>
      <c r="H23" s="115" t="s">
        <v>31</v>
      </c>
      <c r="I23" s="116">
        <f>SUM(F23:H23)</f>
        <v>510000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</row>
    <row r="24" spans="1:114" s="48" customFormat="1" ht="30" customHeight="1" x14ac:dyDescent="0.25">
      <c r="A24" s="110"/>
      <c r="B24" s="111" t="s">
        <v>37</v>
      </c>
      <c r="C24" s="112"/>
      <c r="D24" s="97"/>
      <c r="E24" s="113"/>
      <c r="F24" s="98">
        <f>F23</f>
        <v>510000</v>
      </c>
      <c r="G24" s="98">
        <f>G23</f>
        <v>0</v>
      </c>
      <c r="H24" s="98" t="s">
        <v>31</v>
      </c>
      <c r="I24" s="98">
        <f>I23</f>
        <v>510000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</row>
    <row r="25" spans="1:114" s="48" customFormat="1" ht="30" customHeight="1" x14ac:dyDescent="0.25">
      <c r="A25" s="110"/>
      <c r="B25" s="111" t="s">
        <v>27</v>
      </c>
      <c r="C25" s="112"/>
      <c r="D25" s="97"/>
      <c r="E25" s="113"/>
      <c r="F25" s="98">
        <f>SUM(F16+F22+F24)</f>
        <v>19679636</v>
      </c>
      <c r="G25" s="98">
        <f>SUM(G16+G22+G24)</f>
        <v>4200282.5</v>
      </c>
      <c r="H25" s="98" t="s">
        <v>31</v>
      </c>
      <c r="I25" s="98">
        <f>SUM(I16+I22+I24)</f>
        <v>23317780.5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</row>
    <row r="26" spans="1:114" ht="13.5" x14ac:dyDescent="0.25">
      <c r="A26" s="172" t="s">
        <v>38</v>
      </c>
      <c r="B26" s="173"/>
      <c r="C26" s="173"/>
      <c r="D26" s="173"/>
      <c r="E26" s="173"/>
      <c r="F26" s="173"/>
      <c r="G26" s="173"/>
      <c r="H26" s="173"/>
      <c r="I26" s="17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</row>
    <row r="27" spans="1:114" x14ac:dyDescent="0.25">
      <c r="A27" s="20"/>
      <c r="B27" s="19"/>
      <c r="C27" s="21"/>
      <c r="D27" s="22"/>
      <c r="E27" s="23"/>
      <c r="F27" s="24"/>
      <c r="G27" s="24"/>
      <c r="H27" s="24"/>
      <c r="I27" s="24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</row>
    <row r="28" spans="1:114" x14ac:dyDescent="0.25">
      <c r="A28" s="20"/>
      <c r="B28" s="19"/>
      <c r="C28" s="21"/>
      <c r="D28" s="22"/>
      <c r="E28" s="23"/>
      <c r="F28" s="24"/>
      <c r="G28" s="24"/>
      <c r="H28" s="24"/>
      <c r="I28" s="24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</row>
    <row r="29" spans="1:114" x14ac:dyDescent="0.25">
      <c r="A29" s="20"/>
      <c r="B29" s="19"/>
      <c r="C29" s="21"/>
      <c r="D29" s="22"/>
      <c r="E29" s="23"/>
      <c r="F29" s="24"/>
      <c r="G29" s="24"/>
      <c r="H29" s="24"/>
      <c r="I29" s="24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</row>
    <row r="30" spans="1:114" x14ac:dyDescent="0.25">
      <c r="A30" s="20"/>
      <c r="B30" s="19"/>
      <c r="C30" s="21"/>
      <c r="D30" s="22"/>
      <c r="E30" s="23"/>
      <c r="F30" s="24"/>
      <c r="G30" s="24"/>
      <c r="H30" s="24"/>
      <c r="I30" s="24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</row>
    <row r="31" spans="1:114" x14ac:dyDescent="0.25">
      <c r="A31" s="20"/>
      <c r="B31" s="19"/>
      <c r="C31" s="21"/>
      <c r="D31" s="22"/>
      <c r="E31" s="23"/>
      <c r="F31" s="24"/>
      <c r="G31" s="24"/>
      <c r="H31" s="24"/>
      <c r="I31" s="24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</row>
    <row r="32" spans="1:114" x14ac:dyDescent="0.25">
      <c r="A32" s="20"/>
      <c r="B32" s="19"/>
      <c r="C32" s="21"/>
      <c r="D32" s="22"/>
      <c r="E32" s="23"/>
      <c r="F32" s="24"/>
      <c r="G32" s="24"/>
      <c r="H32" s="24"/>
      <c r="I32" s="24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</row>
    <row r="33" spans="1:106" x14ac:dyDescent="0.25">
      <c r="A33" s="20"/>
      <c r="B33" s="19"/>
      <c r="C33" s="21"/>
      <c r="D33" s="22"/>
      <c r="E33" s="23"/>
      <c r="F33" s="24"/>
      <c r="G33" s="24"/>
      <c r="H33" s="24"/>
      <c r="I33" s="24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</row>
    <row r="34" spans="1:106" x14ac:dyDescent="0.25">
      <c r="A34" s="20"/>
      <c r="B34" s="25"/>
      <c r="C34" s="21"/>
      <c r="D34" s="22"/>
      <c r="E34" s="23"/>
      <c r="F34" s="24"/>
      <c r="G34" s="24"/>
      <c r="H34" s="24"/>
      <c r="I34" s="24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</row>
    <row r="35" spans="1:106" x14ac:dyDescent="0.25">
      <c r="A35" s="20"/>
      <c r="B35" s="25"/>
      <c r="C35" s="21"/>
      <c r="D35" s="22"/>
      <c r="E35" s="23"/>
      <c r="F35" s="24"/>
      <c r="G35" s="24"/>
      <c r="H35" s="24"/>
      <c r="I35" s="24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</row>
    <row r="36" spans="1:106" x14ac:dyDescent="0.25">
      <c r="A36" s="20"/>
      <c r="B36" s="25"/>
      <c r="C36" s="21"/>
      <c r="D36" s="22"/>
      <c r="E36" s="23"/>
      <c r="F36" s="24"/>
      <c r="G36" s="24"/>
      <c r="H36" s="24"/>
      <c r="I36" s="24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</row>
    <row r="37" spans="1:106" x14ac:dyDescent="0.25">
      <c r="A37" s="20"/>
      <c r="B37" s="25"/>
      <c r="C37" s="21"/>
      <c r="D37" s="22"/>
      <c r="E37" s="23"/>
      <c r="F37" s="24"/>
      <c r="G37" s="24"/>
      <c r="H37" s="24"/>
      <c r="I37" s="24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</row>
    <row r="38" spans="1:106" x14ac:dyDescent="0.25">
      <c r="A38" s="20"/>
      <c r="B38" s="19"/>
      <c r="C38" s="21"/>
      <c r="D38" s="22"/>
      <c r="E38" s="23"/>
      <c r="F38" s="24"/>
      <c r="G38" s="24"/>
      <c r="H38" s="24"/>
      <c r="I38" s="24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</row>
    <row r="39" spans="1:106" s="51" customFormat="1" x14ac:dyDescent="0.25">
      <c r="A39" s="20"/>
      <c r="B39" s="19"/>
      <c r="C39" s="21"/>
      <c r="D39" s="72"/>
      <c r="E39" s="73"/>
      <c r="F39" s="24"/>
      <c r="G39" s="24"/>
      <c r="H39" s="24"/>
      <c r="I39" s="24"/>
      <c r="J39" s="43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</row>
    <row r="40" spans="1:106" s="51" customFormat="1" x14ac:dyDescent="0.25">
      <c r="A40" s="175"/>
      <c r="B40" s="176"/>
      <c r="C40" s="176"/>
      <c r="D40" s="176"/>
      <c r="E40" s="50"/>
      <c r="F40" s="26"/>
      <c r="G40" s="26"/>
      <c r="H40" s="26"/>
      <c r="I40" s="26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</row>
    <row r="41" spans="1:106" s="51" customFormat="1" x14ac:dyDescent="0.25">
      <c r="A41" s="27"/>
      <c r="B41" s="28"/>
      <c r="C41" s="29"/>
      <c r="D41" s="30"/>
      <c r="E41" s="50"/>
      <c r="F41" s="26"/>
      <c r="G41" s="26"/>
      <c r="H41" s="26"/>
      <c r="I41" s="26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</row>
    <row r="42" spans="1:106" s="51" customFormat="1" x14ac:dyDescent="0.25">
      <c r="A42" s="27"/>
      <c r="B42" s="28"/>
      <c r="C42" s="29"/>
      <c r="D42" s="30"/>
      <c r="E42" s="50"/>
      <c r="F42" s="26"/>
      <c r="G42" s="26"/>
      <c r="H42" s="26"/>
      <c r="I42" s="26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</row>
    <row r="43" spans="1:106" x14ac:dyDescent="0.25">
      <c r="A43" s="31"/>
      <c r="B43" s="32"/>
      <c r="C43" s="33"/>
      <c r="D43" s="34"/>
      <c r="E43" s="43"/>
      <c r="F43" s="35"/>
      <c r="G43" s="35"/>
      <c r="H43" s="35"/>
      <c r="I43" s="35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</row>
    <row r="44" spans="1:106" x14ac:dyDescent="0.25">
      <c r="A44" s="36"/>
      <c r="B44" s="37"/>
      <c r="C44" s="33"/>
      <c r="D44" s="34"/>
      <c r="E44" s="43"/>
      <c r="F44" s="35"/>
      <c r="G44" s="35"/>
      <c r="H44" s="35"/>
      <c r="I44" s="35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</row>
    <row r="45" spans="1:106" x14ac:dyDescent="0.25">
      <c r="A45" s="36"/>
      <c r="B45" s="37"/>
      <c r="C45" s="33"/>
      <c r="D45" s="34"/>
      <c r="E45" s="43"/>
      <c r="F45" s="35"/>
      <c r="G45" s="35"/>
      <c r="H45" s="35"/>
      <c r="I45" s="35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</row>
    <row r="46" spans="1:106" x14ac:dyDescent="0.25">
      <c r="A46" s="36"/>
      <c r="B46" s="32"/>
      <c r="C46" s="33"/>
      <c r="D46" s="34"/>
      <c r="E46" s="43"/>
      <c r="F46" s="35"/>
      <c r="G46" s="35"/>
      <c r="H46" s="35"/>
      <c r="I46" s="35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</row>
    <row r="47" spans="1:106" x14ac:dyDescent="0.25">
      <c r="A47" s="36"/>
      <c r="B47" s="32"/>
      <c r="C47" s="33"/>
      <c r="D47" s="34"/>
      <c r="E47" s="43"/>
      <c r="F47" s="35"/>
      <c r="G47" s="35"/>
      <c r="H47" s="35"/>
      <c r="I47" s="35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</row>
    <row r="48" spans="1:106" x14ac:dyDescent="0.25">
      <c r="A48" s="36"/>
      <c r="B48" s="32"/>
      <c r="C48" s="33"/>
      <c r="D48" s="34"/>
      <c r="E48" s="43"/>
      <c r="F48" s="35"/>
      <c r="G48" s="35"/>
      <c r="H48" s="35"/>
      <c r="I48" s="35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</row>
    <row r="49" spans="1:106" x14ac:dyDescent="0.25">
      <c r="A49" s="36"/>
      <c r="B49" s="32"/>
      <c r="C49" s="33"/>
      <c r="D49" s="34"/>
      <c r="E49" s="43"/>
      <c r="F49" s="35"/>
      <c r="G49" s="35"/>
      <c r="H49" s="35"/>
      <c r="I49" s="35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</row>
    <row r="50" spans="1:106" x14ac:dyDescent="0.25">
      <c r="A50" s="36"/>
      <c r="B50" s="32"/>
      <c r="C50" s="33"/>
      <c r="D50" s="34"/>
      <c r="E50" s="43"/>
      <c r="F50" s="35"/>
      <c r="G50" s="35"/>
      <c r="H50" s="35"/>
      <c r="I50" s="35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</row>
    <row r="51" spans="1:106" x14ac:dyDescent="0.25">
      <c r="A51" s="36"/>
      <c r="B51" s="32"/>
      <c r="C51" s="33"/>
      <c r="D51" s="34"/>
      <c r="E51" s="43"/>
      <c r="F51" s="35"/>
      <c r="G51" s="35"/>
      <c r="H51" s="35"/>
      <c r="I51" s="35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</row>
    <row r="52" spans="1:106" x14ac:dyDescent="0.25">
      <c r="A52" s="36"/>
      <c r="B52" s="32"/>
      <c r="C52" s="33"/>
      <c r="D52" s="34"/>
      <c r="E52" s="43"/>
      <c r="F52" s="35"/>
      <c r="G52" s="35"/>
      <c r="H52" s="35"/>
      <c r="I52" s="35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</row>
    <row r="53" spans="1:106" x14ac:dyDescent="0.25">
      <c r="A53" s="36"/>
      <c r="B53" s="32"/>
      <c r="C53" s="33"/>
      <c r="D53" s="34"/>
      <c r="E53" s="43"/>
      <c r="F53" s="35"/>
      <c r="G53" s="35"/>
      <c r="H53" s="35"/>
      <c r="I53" s="35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</row>
    <row r="54" spans="1:106" x14ac:dyDescent="0.25">
      <c r="A54" s="36"/>
      <c r="B54" s="37"/>
      <c r="C54" s="33"/>
      <c r="D54" s="34"/>
      <c r="E54" s="43"/>
      <c r="F54" s="35"/>
      <c r="G54" s="35"/>
      <c r="H54" s="35"/>
      <c r="I54" s="35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</row>
    <row r="55" spans="1:106" x14ac:dyDescent="0.25">
      <c r="A55" s="36"/>
      <c r="B55" s="32"/>
      <c r="C55" s="33"/>
      <c r="D55" s="34"/>
      <c r="E55" s="43"/>
      <c r="F55" s="35"/>
      <c r="G55" s="35"/>
      <c r="H55" s="35"/>
      <c r="I55" s="35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</row>
    <row r="56" spans="1:106" x14ac:dyDescent="0.25">
      <c r="A56" s="36"/>
      <c r="B56" s="32"/>
      <c r="C56" s="33"/>
      <c r="D56" s="34"/>
      <c r="E56" s="43"/>
      <c r="F56" s="35"/>
      <c r="G56" s="35"/>
      <c r="H56" s="35"/>
      <c r="I56" s="35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</row>
    <row r="57" spans="1:106" x14ac:dyDescent="0.25">
      <c r="A57" s="36"/>
      <c r="B57" s="32"/>
      <c r="C57" s="33"/>
      <c r="D57" s="34"/>
      <c r="E57" s="43"/>
      <c r="F57" s="35"/>
      <c r="G57" s="35"/>
      <c r="H57" s="35"/>
      <c r="I57" s="35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</row>
    <row r="58" spans="1:106" x14ac:dyDescent="0.25">
      <c r="A58" s="36"/>
      <c r="B58" s="32"/>
      <c r="C58" s="33"/>
      <c r="D58" s="34"/>
      <c r="E58" s="43"/>
      <c r="F58" s="35"/>
      <c r="G58" s="35"/>
      <c r="H58" s="35"/>
      <c r="I58" s="35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</row>
    <row r="59" spans="1:106" x14ac:dyDescent="0.25">
      <c r="A59" s="36"/>
      <c r="B59" s="32"/>
      <c r="C59" s="33"/>
      <c r="D59" s="34"/>
      <c r="E59" s="43"/>
      <c r="F59" s="35"/>
      <c r="G59" s="35"/>
      <c r="H59" s="35"/>
      <c r="I59" s="35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</row>
    <row r="60" spans="1:106" x14ac:dyDescent="0.25">
      <c r="A60" s="36"/>
      <c r="B60" s="32"/>
      <c r="C60" s="33"/>
      <c r="D60" s="34"/>
      <c r="E60" s="43"/>
      <c r="F60" s="35"/>
      <c r="G60" s="35"/>
      <c r="H60" s="35"/>
      <c r="I60" s="35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</row>
    <row r="61" spans="1:106" x14ac:dyDescent="0.25">
      <c r="A61" s="36"/>
      <c r="B61" s="32"/>
      <c r="C61" s="33"/>
      <c r="D61" s="34"/>
      <c r="E61" s="43"/>
      <c r="F61" s="35"/>
      <c r="G61" s="35"/>
      <c r="H61" s="35"/>
      <c r="I61" s="35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</row>
    <row r="62" spans="1:106" x14ac:dyDescent="0.25">
      <c r="A62" s="36"/>
      <c r="B62" s="32"/>
      <c r="C62" s="33"/>
      <c r="D62" s="34"/>
      <c r="E62" s="43"/>
      <c r="F62" s="35"/>
      <c r="G62" s="35"/>
      <c r="H62" s="35"/>
      <c r="I62" s="35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</row>
    <row r="63" spans="1:106" x14ac:dyDescent="0.25">
      <c r="A63" s="38"/>
      <c r="B63" s="39"/>
      <c r="C63" s="40"/>
      <c r="D63" s="34"/>
      <c r="E63" s="43"/>
      <c r="F63" s="41"/>
      <c r="G63" s="41"/>
      <c r="H63" s="41"/>
      <c r="I63" s="41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</row>
    <row r="64" spans="1:106" x14ac:dyDescent="0.25">
      <c r="A64" s="38"/>
      <c r="B64" s="39"/>
      <c r="C64" s="40"/>
      <c r="D64" s="34"/>
      <c r="E64" s="43"/>
      <c r="F64" s="41"/>
      <c r="G64" s="41"/>
      <c r="H64" s="41"/>
      <c r="I64" s="41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</row>
    <row r="65" spans="1:106" x14ac:dyDescent="0.25">
      <c r="A65" s="38"/>
      <c r="B65" s="39"/>
      <c r="C65" s="40"/>
      <c r="D65" s="34"/>
      <c r="E65" s="43"/>
      <c r="F65" s="41"/>
      <c r="G65" s="41"/>
      <c r="H65" s="41"/>
      <c r="I65" s="41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</row>
    <row r="66" spans="1:106" x14ac:dyDescent="0.25">
      <c r="A66" s="36"/>
      <c r="B66" s="32"/>
      <c r="C66" s="33"/>
      <c r="D66" s="34"/>
      <c r="E66" s="43"/>
      <c r="F66" s="35"/>
      <c r="G66" s="35"/>
      <c r="H66" s="35"/>
      <c r="I66" s="35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</row>
    <row r="67" spans="1:106" x14ac:dyDescent="0.25">
      <c r="A67" s="36"/>
      <c r="B67" s="32"/>
      <c r="C67" s="33"/>
      <c r="D67" s="52"/>
      <c r="E67" s="43"/>
      <c r="F67" s="35"/>
      <c r="G67" s="35"/>
      <c r="H67" s="35"/>
      <c r="I67" s="35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</row>
    <row r="68" spans="1:106" x14ac:dyDescent="0.25">
      <c r="A68" s="36"/>
      <c r="B68" s="32"/>
      <c r="C68" s="33"/>
      <c r="D68" s="52"/>
      <c r="E68" s="43"/>
      <c r="F68" s="35"/>
      <c r="G68" s="35"/>
      <c r="H68" s="35"/>
      <c r="I68" s="35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</row>
    <row r="69" spans="1:106" x14ac:dyDescent="0.25">
      <c r="A69" s="36"/>
      <c r="B69" s="32"/>
      <c r="C69" s="29"/>
      <c r="D69" s="52"/>
      <c r="E69" s="43"/>
      <c r="F69" s="35"/>
      <c r="G69" s="35"/>
      <c r="H69" s="35"/>
      <c r="I69" s="35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</row>
    <row r="70" spans="1:106" x14ac:dyDescent="0.25">
      <c r="A70" s="36"/>
      <c r="B70" s="37"/>
      <c r="C70" s="33"/>
      <c r="D70" s="52"/>
      <c r="E70" s="43"/>
      <c r="F70" s="35"/>
      <c r="G70" s="35"/>
      <c r="H70" s="35"/>
      <c r="I70" s="35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</row>
    <row r="71" spans="1:106" x14ac:dyDescent="0.25">
      <c r="A71" s="38"/>
      <c r="B71" s="39"/>
      <c r="C71" s="40"/>
      <c r="D71" s="52"/>
      <c r="E71" s="43"/>
      <c r="F71" s="41"/>
      <c r="G71" s="41"/>
      <c r="H71" s="41"/>
      <c r="I71" s="41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</row>
    <row r="72" spans="1:106" x14ac:dyDescent="0.25">
      <c r="A72" s="36"/>
      <c r="B72" s="32"/>
      <c r="C72" s="33"/>
      <c r="D72" s="52"/>
      <c r="E72" s="43"/>
      <c r="F72" s="35"/>
      <c r="G72" s="35"/>
      <c r="H72" s="35"/>
      <c r="I72" s="35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</row>
    <row r="73" spans="1:106" x14ac:dyDescent="0.25">
      <c r="A73" s="36"/>
      <c r="B73" s="37"/>
      <c r="C73" s="33"/>
      <c r="D73" s="52"/>
      <c r="E73" s="43"/>
      <c r="F73" s="35"/>
      <c r="G73" s="35"/>
      <c r="H73" s="35"/>
      <c r="I73" s="35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</row>
    <row r="74" spans="1:106" x14ac:dyDescent="0.25">
      <c r="A74" s="36"/>
      <c r="B74" s="37"/>
      <c r="C74" s="33"/>
      <c r="D74" s="52"/>
      <c r="E74" s="43"/>
      <c r="F74" s="35"/>
      <c r="G74" s="35"/>
      <c r="H74" s="35"/>
      <c r="I74" s="35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</row>
    <row r="75" spans="1:106" x14ac:dyDescent="0.25">
      <c r="A75" s="36"/>
      <c r="B75" s="32"/>
      <c r="C75" s="33"/>
      <c r="D75" s="52"/>
      <c r="E75" s="43"/>
      <c r="F75" s="35"/>
      <c r="G75" s="35"/>
      <c r="H75" s="35"/>
      <c r="I75" s="35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</row>
    <row r="76" spans="1:106" x14ac:dyDescent="0.25">
      <c r="A76" s="36"/>
      <c r="B76" s="32"/>
      <c r="C76" s="33"/>
      <c r="D76" s="52"/>
      <c r="E76" s="43"/>
      <c r="F76" s="35"/>
      <c r="G76" s="35"/>
      <c r="H76" s="35"/>
      <c r="I76" s="35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</row>
    <row r="77" spans="1:106" x14ac:dyDescent="0.25">
      <c r="A77" s="36"/>
      <c r="B77" s="32"/>
      <c r="C77" s="33"/>
      <c r="D77" s="42"/>
      <c r="E77" s="43"/>
      <c r="F77" s="35"/>
      <c r="G77" s="35"/>
      <c r="H77" s="35"/>
      <c r="I77" s="35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</row>
    <row r="78" spans="1:106" x14ac:dyDescent="0.25">
      <c r="A78" s="36"/>
      <c r="B78" s="32"/>
      <c r="C78" s="33"/>
      <c r="D78" s="42"/>
      <c r="E78" s="43"/>
      <c r="F78" s="35"/>
      <c r="G78" s="35"/>
      <c r="H78" s="35"/>
      <c r="I78" s="35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</row>
    <row r="79" spans="1:106" x14ac:dyDescent="0.25">
      <c r="A79" s="36"/>
      <c r="B79" s="32"/>
      <c r="C79" s="33"/>
      <c r="D79" s="42"/>
      <c r="E79" s="43"/>
      <c r="F79" s="35"/>
      <c r="G79" s="35"/>
      <c r="H79" s="35"/>
      <c r="I79" s="35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</row>
    <row r="80" spans="1:106" x14ac:dyDescent="0.25">
      <c r="A80" s="36"/>
      <c r="B80" s="32"/>
      <c r="C80" s="33"/>
      <c r="D80" s="42"/>
      <c r="E80" s="43"/>
      <c r="F80" s="35"/>
      <c r="G80" s="35"/>
      <c r="H80" s="35"/>
      <c r="I80" s="35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</row>
    <row r="81" spans="1:106" x14ac:dyDescent="0.25">
      <c r="A81" s="36"/>
      <c r="B81" s="32"/>
      <c r="C81" s="33"/>
      <c r="D81" s="42"/>
      <c r="E81" s="43"/>
      <c r="F81" s="35"/>
      <c r="G81" s="35"/>
      <c r="H81" s="35"/>
      <c r="I81" s="35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</row>
    <row r="82" spans="1:106" x14ac:dyDescent="0.25">
      <c r="A82" s="36"/>
      <c r="B82" s="32"/>
      <c r="C82" s="33"/>
      <c r="D82" s="42"/>
      <c r="E82" s="43"/>
      <c r="F82" s="35"/>
      <c r="G82" s="35"/>
      <c r="H82" s="35"/>
      <c r="I82" s="35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</row>
    <row r="83" spans="1:106" x14ac:dyDescent="0.25">
      <c r="A83" s="36"/>
      <c r="B83" s="37"/>
      <c r="C83" s="33"/>
      <c r="D83" s="42"/>
      <c r="E83" s="43"/>
      <c r="F83" s="35"/>
      <c r="G83" s="35"/>
      <c r="H83" s="35"/>
      <c r="I83" s="35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</row>
    <row r="84" spans="1:106" x14ac:dyDescent="0.25">
      <c r="A84" s="36"/>
      <c r="B84" s="32"/>
      <c r="C84" s="33"/>
      <c r="D84" s="42"/>
      <c r="E84" s="43"/>
      <c r="F84" s="35"/>
      <c r="G84" s="35"/>
      <c r="H84" s="35"/>
      <c r="I84" s="35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</row>
    <row r="85" spans="1:106" x14ac:dyDescent="0.25">
      <c r="A85" s="36"/>
      <c r="B85" s="37"/>
      <c r="C85" s="33"/>
      <c r="D85" s="42"/>
      <c r="E85" s="43"/>
      <c r="F85" s="35"/>
      <c r="G85" s="35"/>
      <c r="H85" s="35"/>
      <c r="I85" s="35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</row>
    <row r="86" spans="1:106" x14ac:dyDescent="0.25">
      <c r="A86" s="36"/>
      <c r="B86" s="32"/>
      <c r="C86" s="33"/>
      <c r="D86" s="42"/>
      <c r="E86" s="43"/>
      <c r="F86" s="35"/>
      <c r="G86" s="35"/>
      <c r="H86" s="35"/>
      <c r="I86" s="35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</row>
    <row r="87" spans="1:106" x14ac:dyDescent="0.25">
      <c r="A87" s="36"/>
      <c r="B87" s="32"/>
      <c r="C87" s="33"/>
      <c r="D87" s="42"/>
      <c r="E87" s="43"/>
      <c r="F87" s="35"/>
      <c r="G87" s="35"/>
      <c r="H87" s="35"/>
      <c r="I87" s="35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</row>
    <row r="88" spans="1:106" x14ac:dyDescent="0.25">
      <c r="A88" s="36"/>
      <c r="B88" s="32"/>
      <c r="C88" s="33"/>
      <c r="D88" s="42"/>
      <c r="E88" s="43"/>
      <c r="F88" s="35"/>
      <c r="G88" s="35"/>
      <c r="H88" s="35"/>
      <c r="I88" s="35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</row>
    <row r="89" spans="1:106" x14ac:dyDescent="0.25">
      <c r="A89" s="36"/>
      <c r="B89" s="32"/>
      <c r="C89" s="33"/>
      <c r="D89" s="42"/>
      <c r="E89" s="43"/>
      <c r="F89" s="35"/>
      <c r="G89" s="35"/>
      <c r="H89" s="35"/>
      <c r="I89" s="35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</row>
    <row r="90" spans="1:106" s="54" customFormat="1" x14ac:dyDescent="0.25">
      <c r="A90" s="36"/>
      <c r="B90" s="32"/>
      <c r="C90" s="33"/>
      <c r="D90" s="42"/>
      <c r="E90" s="53"/>
      <c r="F90" s="35"/>
      <c r="G90" s="35"/>
      <c r="H90" s="35"/>
      <c r="I90" s="35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</row>
    <row r="91" spans="1:106" s="44" customFormat="1" x14ac:dyDescent="0.25">
      <c r="A91" s="55"/>
      <c r="B91" s="43"/>
      <c r="C91" s="43"/>
      <c r="D91" s="56"/>
      <c r="E91" s="43"/>
      <c r="F91" s="57" t="s">
        <v>9</v>
      </c>
      <c r="G91" s="58"/>
      <c r="H91" s="58"/>
      <c r="I91" s="58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</row>
    <row r="92" spans="1:106" s="43" customFormat="1" x14ac:dyDescent="0.25">
      <c r="A92" s="55"/>
      <c r="D92" s="56"/>
      <c r="F92" s="57"/>
      <c r="G92" s="58"/>
      <c r="H92" s="58"/>
      <c r="I92" s="58"/>
    </row>
    <row r="93" spans="1:106" s="43" customFormat="1" x14ac:dyDescent="0.25">
      <c r="A93" s="55"/>
      <c r="D93" s="56"/>
      <c r="F93" s="57"/>
      <c r="G93" s="58"/>
      <c r="H93" s="58"/>
      <c r="I93" s="58"/>
    </row>
    <row r="94" spans="1:106" s="43" customFormat="1" x14ac:dyDescent="0.25">
      <c r="A94" s="55"/>
      <c r="D94" s="56"/>
      <c r="F94" s="57"/>
      <c r="G94" s="58"/>
      <c r="H94" s="58"/>
      <c r="I94" s="58"/>
    </row>
    <row r="95" spans="1:106" s="43" customFormat="1" x14ac:dyDescent="0.25">
      <c r="A95" s="55"/>
      <c r="D95" s="56"/>
      <c r="F95" s="57"/>
      <c r="G95" s="58"/>
      <c r="H95" s="58"/>
      <c r="I95" s="58"/>
    </row>
    <row r="96" spans="1:106" s="43" customFormat="1" x14ac:dyDescent="0.25">
      <c r="A96" s="55"/>
      <c r="D96" s="56"/>
      <c r="F96" s="57"/>
      <c r="G96" s="58"/>
      <c r="H96" s="58"/>
      <c r="I96" s="58"/>
    </row>
    <row r="97" spans="1:9" s="43" customFormat="1" x14ac:dyDescent="0.25">
      <c r="A97" s="55"/>
      <c r="D97" s="56"/>
      <c r="F97" s="57"/>
      <c r="G97" s="58"/>
      <c r="H97" s="58"/>
      <c r="I97" s="58"/>
    </row>
    <row r="98" spans="1:9" s="43" customFormat="1" x14ac:dyDescent="0.25">
      <c r="A98" s="55"/>
      <c r="D98" s="56"/>
      <c r="F98" s="57"/>
      <c r="G98" s="58"/>
      <c r="H98" s="58"/>
      <c r="I98" s="58"/>
    </row>
    <row r="99" spans="1:9" s="43" customFormat="1" x14ac:dyDescent="0.25">
      <c r="A99" s="55"/>
      <c r="D99" s="56"/>
      <c r="F99" s="57"/>
      <c r="G99" s="58"/>
      <c r="H99" s="58"/>
      <c r="I99" s="58"/>
    </row>
    <row r="100" spans="1:9" s="43" customFormat="1" x14ac:dyDescent="0.25">
      <c r="A100" s="55"/>
      <c r="D100" s="56"/>
      <c r="F100" s="57"/>
      <c r="G100" s="58"/>
      <c r="H100" s="58"/>
      <c r="I100" s="58"/>
    </row>
    <row r="101" spans="1:9" s="43" customFormat="1" x14ac:dyDescent="0.25">
      <c r="A101" s="55"/>
      <c r="D101" s="56"/>
      <c r="F101" s="57"/>
      <c r="G101" s="58"/>
      <c r="H101" s="58"/>
      <c r="I101" s="58"/>
    </row>
    <row r="102" spans="1:9" s="43" customFormat="1" x14ac:dyDescent="0.25">
      <c r="A102" s="55"/>
      <c r="D102" s="56"/>
      <c r="F102" s="57"/>
      <c r="G102" s="58"/>
      <c r="H102" s="58"/>
      <c r="I102" s="58"/>
    </row>
    <row r="103" spans="1:9" s="43" customFormat="1" x14ac:dyDescent="0.25">
      <c r="A103" s="55"/>
      <c r="D103" s="56"/>
      <c r="F103" s="57"/>
      <c r="G103" s="58"/>
      <c r="H103" s="58"/>
      <c r="I103" s="58"/>
    </row>
    <row r="104" spans="1:9" s="43" customFormat="1" x14ac:dyDescent="0.25">
      <c r="A104" s="55"/>
      <c r="D104" s="56"/>
      <c r="F104" s="57"/>
      <c r="G104" s="58"/>
      <c r="H104" s="58"/>
      <c r="I104" s="58"/>
    </row>
    <row r="105" spans="1:9" s="43" customFormat="1" x14ac:dyDescent="0.25">
      <c r="A105" s="55"/>
      <c r="D105" s="56"/>
      <c r="F105" s="57"/>
      <c r="G105" s="58"/>
      <c r="H105" s="58"/>
      <c r="I105" s="58"/>
    </row>
    <row r="106" spans="1:9" s="43" customFormat="1" x14ac:dyDescent="0.25">
      <c r="A106" s="55"/>
      <c r="D106" s="56"/>
      <c r="F106" s="57"/>
      <c r="G106" s="58"/>
      <c r="H106" s="58"/>
      <c r="I106" s="58"/>
    </row>
    <row r="107" spans="1:9" s="43" customFormat="1" x14ac:dyDescent="0.25">
      <c r="A107" s="55"/>
      <c r="D107" s="56"/>
      <c r="F107" s="57"/>
      <c r="G107" s="58"/>
      <c r="H107" s="58"/>
      <c r="I107" s="58"/>
    </row>
    <row r="108" spans="1:9" s="43" customFormat="1" x14ac:dyDescent="0.25">
      <c r="A108" s="55"/>
      <c r="D108" s="56"/>
      <c r="F108" s="57"/>
      <c r="G108" s="58"/>
      <c r="H108" s="58"/>
      <c r="I108" s="58"/>
    </row>
    <row r="109" spans="1:9" s="43" customFormat="1" x14ac:dyDescent="0.25">
      <c r="A109" s="55"/>
      <c r="D109" s="56"/>
      <c r="F109" s="57"/>
      <c r="G109" s="58"/>
      <c r="H109" s="58"/>
      <c r="I109" s="58"/>
    </row>
    <row r="110" spans="1:9" s="43" customFormat="1" x14ac:dyDescent="0.25">
      <c r="A110" s="55"/>
      <c r="D110" s="56"/>
      <c r="F110" s="57"/>
      <c r="G110" s="58"/>
      <c r="H110" s="58"/>
      <c r="I110" s="58"/>
    </row>
    <row r="111" spans="1:9" s="43" customFormat="1" x14ac:dyDescent="0.25">
      <c r="A111" s="55"/>
      <c r="D111" s="56"/>
      <c r="F111" s="57"/>
      <c r="G111" s="58"/>
      <c r="H111" s="58"/>
      <c r="I111" s="58"/>
    </row>
    <row r="112" spans="1:9" s="43" customFormat="1" x14ac:dyDescent="0.25">
      <c r="A112" s="55"/>
      <c r="D112" s="56"/>
      <c r="F112" s="57"/>
      <c r="G112" s="58"/>
      <c r="H112" s="58"/>
      <c r="I112" s="58"/>
    </row>
    <row r="113" spans="1:9" s="43" customFormat="1" x14ac:dyDescent="0.25">
      <c r="A113" s="55"/>
      <c r="D113" s="56"/>
      <c r="F113" s="57"/>
      <c r="G113" s="58"/>
      <c r="H113" s="58"/>
      <c r="I113" s="58"/>
    </row>
    <row r="114" spans="1:9" s="43" customFormat="1" x14ac:dyDescent="0.25">
      <c r="A114" s="55"/>
      <c r="D114" s="56"/>
      <c r="F114" s="57"/>
      <c r="G114" s="58"/>
      <c r="H114" s="58"/>
      <c r="I114" s="58"/>
    </row>
    <row r="115" spans="1:9" s="43" customFormat="1" x14ac:dyDescent="0.25">
      <c r="A115" s="55"/>
      <c r="D115" s="56"/>
      <c r="F115" s="57"/>
      <c r="G115" s="58"/>
      <c r="H115" s="58"/>
      <c r="I115" s="58"/>
    </row>
    <row r="116" spans="1:9" s="43" customFormat="1" x14ac:dyDescent="0.25">
      <c r="A116" s="55"/>
      <c r="D116" s="56"/>
      <c r="F116" s="57"/>
      <c r="G116" s="58"/>
      <c r="H116" s="58"/>
      <c r="I116" s="58"/>
    </row>
    <row r="117" spans="1:9" s="43" customFormat="1" x14ac:dyDescent="0.25">
      <c r="A117" s="55"/>
      <c r="D117" s="56"/>
      <c r="F117" s="57"/>
      <c r="G117" s="58"/>
      <c r="H117" s="58"/>
      <c r="I117" s="58"/>
    </row>
    <row r="118" spans="1:9" s="43" customFormat="1" x14ac:dyDescent="0.25">
      <c r="A118" s="55"/>
      <c r="D118" s="56"/>
      <c r="F118" s="57"/>
      <c r="G118" s="58"/>
      <c r="H118" s="58"/>
      <c r="I118" s="58"/>
    </row>
    <row r="119" spans="1:9" s="43" customFormat="1" x14ac:dyDescent="0.25">
      <c r="A119" s="55"/>
      <c r="D119" s="56"/>
      <c r="F119" s="57"/>
      <c r="G119" s="58"/>
      <c r="H119" s="58"/>
      <c r="I119" s="58"/>
    </row>
    <row r="120" spans="1:9" s="43" customFormat="1" x14ac:dyDescent="0.25">
      <c r="A120" s="55"/>
      <c r="D120" s="56"/>
      <c r="F120" s="57"/>
      <c r="G120" s="58"/>
      <c r="H120" s="58"/>
      <c r="I120" s="58"/>
    </row>
    <row r="121" spans="1:9" s="43" customFormat="1" x14ac:dyDescent="0.25">
      <c r="A121" s="55"/>
      <c r="D121" s="56"/>
      <c r="F121" s="57"/>
      <c r="G121" s="58"/>
      <c r="H121" s="58"/>
      <c r="I121" s="58"/>
    </row>
    <row r="122" spans="1:9" s="43" customFormat="1" x14ac:dyDescent="0.25">
      <c r="A122" s="55"/>
      <c r="D122" s="56"/>
      <c r="F122" s="57"/>
      <c r="G122" s="58"/>
      <c r="H122" s="58"/>
      <c r="I122" s="58"/>
    </row>
    <row r="123" spans="1:9" s="43" customFormat="1" x14ac:dyDescent="0.25">
      <c r="A123" s="55"/>
      <c r="D123" s="56"/>
      <c r="F123" s="57"/>
      <c r="G123" s="58"/>
      <c r="H123" s="58"/>
      <c r="I123" s="58"/>
    </row>
    <row r="124" spans="1:9" s="43" customFormat="1" x14ac:dyDescent="0.25">
      <c r="A124" s="55"/>
      <c r="D124" s="56"/>
      <c r="F124" s="57"/>
      <c r="G124" s="58"/>
      <c r="H124" s="58"/>
      <c r="I124" s="58"/>
    </row>
    <row r="125" spans="1:9" s="43" customFormat="1" x14ac:dyDescent="0.25">
      <c r="A125" s="55"/>
      <c r="D125" s="56"/>
      <c r="F125" s="57"/>
      <c r="G125" s="58"/>
      <c r="H125" s="58"/>
      <c r="I125" s="58"/>
    </row>
    <row r="126" spans="1:9" s="43" customFormat="1" x14ac:dyDescent="0.25">
      <c r="A126" s="55"/>
      <c r="D126" s="56"/>
      <c r="F126" s="57"/>
      <c r="G126" s="58"/>
      <c r="H126" s="58"/>
      <c r="I126" s="58"/>
    </row>
    <row r="127" spans="1:9" s="43" customFormat="1" x14ac:dyDescent="0.25">
      <c r="A127" s="55"/>
      <c r="D127" s="56"/>
      <c r="F127" s="57"/>
      <c r="G127" s="58"/>
      <c r="H127" s="58"/>
      <c r="I127" s="58"/>
    </row>
    <row r="128" spans="1:9" s="43" customFormat="1" x14ac:dyDescent="0.25">
      <c r="A128" s="55"/>
      <c r="D128" s="56"/>
      <c r="F128" s="57"/>
      <c r="G128" s="58"/>
      <c r="H128" s="58"/>
      <c r="I128" s="58"/>
    </row>
    <row r="129" spans="1:9" s="43" customFormat="1" x14ac:dyDescent="0.25">
      <c r="A129" s="55"/>
      <c r="D129" s="56"/>
      <c r="F129" s="57"/>
      <c r="G129" s="58"/>
      <c r="H129" s="58"/>
      <c r="I129" s="58"/>
    </row>
    <row r="130" spans="1:9" s="43" customFormat="1" x14ac:dyDescent="0.25">
      <c r="A130" s="55"/>
      <c r="D130" s="56"/>
      <c r="F130" s="57"/>
      <c r="G130" s="58"/>
      <c r="H130" s="58"/>
      <c r="I130" s="58"/>
    </row>
    <row r="131" spans="1:9" s="43" customFormat="1" x14ac:dyDescent="0.25">
      <c r="A131" s="55"/>
      <c r="D131" s="56"/>
      <c r="F131" s="57"/>
      <c r="G131" s="58"/>
      <c r="H131" s="58"/>
      <c r="I131" s="58"/>
    </row>
    <row r="132" spans="1:9" s="43" customFormat="1" x14ac:dyDescent="0.25">
      <c r="A132" s="55"/>
      <c r="D132" s="56"/>
      <c r="F132" s="57"/>
      <c r="G132" s="58"/>
      <c r="H132" s="58"/>
      <c r="I132" s="58"/>
    </row>
    <row r="133" spans="1:9" s="43" customFormat="1" x14ac:dyDescent="0.25">
      <c r="A133" s="55"/>
      <c r="D133" s="56"/>
      <c r="F133" s="57"/>
      <c r="G133" s="58"/>
      <c r="H133" s="58"/>
      <c r="I133" s="58"/>
    </row>
    <row r="134" spans="1:9" s="43" customFormat="1" x14ac:dyDescent="0.25">
      <c r="A134" s="55"/>
      <c r="D134" s="56"/>
      <c r="F134" s="57"/>
      <c r="G134" s="58"/>
      <c r="H134" s="58"/>
      <c r="I134" s="58"/>
    </row>
    <row r="135" spans="1:9" s="43" customFormat="1" x14ac:dyDescent="0.25">
      <c r="A135" s="55"/>
      <c r="D135" s="56"/>
      <c r="F135" s="57"/>
      <c r="G135" s="58"/>
      <c r="H135" s="58"/>
      <c r="I135" s="58"/>
    </row>
    <row r="136" spans="1:9" s="43" customFormat="1" x14ac:dyDescent="0.25">
      <c r="A136" s="55"/>
      <c r="D136" s="56"/>
      <c r="F136" s="57"/>
      <c r="G136" s="58"/>
      <c r="H136" s="58"/>
      <c r="I136" s="58"/>
    </row>
    <row r="137" spans="1:9" s="43" customFormat="1" x14ac:dyDescent="0.25">
      <c r="A137" s="55"/>
      <c r="D137" s="56"/>
      <c r="F137" s="57"/>
      <c r="G137" s="58"/>
      <c r="H137" s="58"/>
      <c r="I137" s="58"/>
    </row>
    <row r="138" spans="1:9" s="43" customFormat="1" x14ac:dyDescent="0.25">
      <c r="A138" s="55"/>
      <c r="D138" s="56"/>
      <c r="F138" s="57"/>
      <c r="G138" s="58"/>
      <c r="H138" s="58"/>
      <c r="I138" s="58"/>
    </row>
  </sheetData>
  <mergeCells count="6">
    <mergeCell ref="A2:I2"/>
    <mergeCell ref="A40:D40"/>
    <mergeCell ref="A26:I26"/>
    <mergeCell ref="A19:I19"/>
    <mergeCell ref="H1:I1"/>
    <mergeCell ref="H18:I18"/>
  </mergeCells>
  <printOptions horizontalCentered="1"/>
  <pageMargins left="0.25" right="0.1" top="0.65" bottom="0.5" header="0.5" footer="0.25"/>
  <pageSetup fitToHeight="0" orientation="landscape" r:id="rId1"/>
  <headerFooter alignWithMargins="0"/>
  <rowBreaks count="1" manualBreakCount="1">
    <brk id="18" max="16383" man="1"/>
  </rowBreaks>
  <ignoredErrors>
    <ignoredError sqref="I9 I6" formula="1"/>
    <ignoredError sqref="I11:I12 I15 H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122"/>
  <sheetViews>
    <sheetView showGridLines="0" zoomScaleNormal="100" workbookViewId="0">
      <selection activeCell="K7" sqref="K7"/>
    </sheetView>
  </sheetViews>
  <sheetFormatPr defaultColWidth="11.5703125" defaultRowHeight="12.75" x14ac:dyDescent="0.25"/>
  <cols>
    <col min="1" max="1" width="11.85546875" style="59" customWidth="1"/>
    <col min="2" max="2" width="36" style="49" customWidth="1"/>
    <col min="3" max="3" width="15.85546875" style="49" customWidth="1"/>
    <col min="4" max="4" width="6.85546875" style="60" customWidth="1"/>
    <col min="5" max="5" width="13.140625" style="49" customWidth="1"/>
    <col min="6" max="6" width="12.85546875" style="61" customWidth="1"/>
    <col min="7" max="7" width="12.85546875" style="62" customWidth="1"/>
    <col min="8" max="8" width="12.85546875" style="63" customWidth="1"/>
    <col min="9" max="9" width="12.85546875" style="62" customWidth="1"/>
    <col min="10" max="10" width="11.5703125" style="49"/>
    <col min="11" max="11" width="6.140625" style="49" bestFit="1" customWidth="1"/>
    <col min="12" max="16384" width="11.5703125" style="49"/>
  </cols>
  <sheetData>
    <row r="1" spans="1:107" s="44" customFormat="1" ht="13.5" x14ac:dyDescent="0.25">
      <c r="A1" s="55"/>
      <c r="B1" s="43"/>
      <c r="C1" s="43"/>
      <c r="D1" s="56"/>
      <c r="E1" s="43"/>
      <c r="F1" s="57"/>
      <c r="G1" s="58"/>
      <c r="H1" s="178" t="s">
        <v>114</v>
      </c>
      <c r="I1" s="179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</row>
    <row r="2" spans="1:107" s="44" customFormat="1" ht="57" customHeight="1" x14ac:dyDescent="0.25">
      <c r="A2" s="177" t="s">
        <v>39</v>
      </c>
      <c r="B2" s="177"/>
      <c r="C2" s="177"/>
      <c r="D2" s="177"/>
      <c r="E2" s="177"/>
      <c r="F2" s="177"/>
      <c r="G2" s="177"/>
      <c r="H2" s="177"/>
      <c r="I2" s="177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</row>
    <row r="3" spans="1:107" s="43" customFormat="1" ht="38.25" x14ac:dyDescent="0.25">
      <c r="A3" s="104" t="s">
        <v>13</v>
      </c>
      <c r="B3" s="105" t="s">
        <v>6</v>
      </c>
      <c r="C3" s="104" t="s">
        <v>14</v>
      </c>
      <c r="D3" s="106" t="s">
        <v>7</v>
      </c>
      <c r="E3" s="107" t="s">
        <v>11</v>
      </c>
      <c r="F3" s="108" t="s">
        <v>29</v>
      </c>
      <c r="G3" s="109" t="s">
        <v>30</v>
      </c>
      <c r="H3" s="109" t="s">
        <v>15</v>
      </c>
      <c r="I3" s="96" t="s">
        <v>0</v>
      </c>
    </row>
    <row r="4" spans="1:107" s="45" customFormat="1" ht="32.1" customHeight="1" x14ac:dyDescent="0.25">
      <c r="A4" s="93" t="s">
        <v>62</v>
      </c>
      <c r="B4" s="163" t="s">
        <v>137</v>
      </c>
      <c r="C4" s="94" t="s">
        <v>115</v>
      </c>
      <c r="D4" s="1">
        <v>1.9910000000000001</v>
      </c>
      <c r="E4" s="13" t="s">
        <v>28</v>
      </c>
      <c r="F4" s="2">
        <v>2690846</v>
      </c>
      <c r="G4" s="8">
        <f>(I4*0.2)</f>
        <v>672711.5</v>
      </c>
      <c r="H4" s="2">
        <v>0</v>
      </c>
      <c r="I4" s="2">
        <f>+F4/0.8</f>
        <v>3363557.5</v>
      </c>
      <c r="J4" s="43"/>
      <c r="K4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</row>
    <row r="5" spans="1:107" s="45" customFormat="1" ht="32.1" customHeight="1" x14ac:dyDescent="0.25">
      <c r="A5" s="93" t="s">
        <v>62</v>
      </c>
      <c r="B5" s="163" t="s">
        <v>138</v>
      </c>
      <c r="C5" s="94"/>
      <c r="D5" s="1">
        <v>0</v>
      </c>
      <c r="E5" s="7" t="s">
        <v>24</v>
      </c>
      <c r="F5" s="8">
        <v>168540</v>
      </c>
      <c r="G5" s="8">
        <v>0</v>
      </c>
      <c r="H5" s="8">
        <v>0</v>
      </c>
      <c r="I5" s="8">
        <f>SUM(F5:G5)</f>
        <v>168540</v>
      </c>
      <c r="J5" s="43"/>
      <c r="K5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</row>
    <row r="6" spans="1:107" s="45" customFormat="1" ht="32.1" customHeight="1" x14ac:dyDescent="0.25">
      <c r="A6" s="93" t="s">
        <v>4</v>
      </c>
      <c r="B6" s="163" t="s">
        <v>116</v>
      </c>
      <c r="C6" s="94"/>
      <c r="D6" s="1">
        <v>0</v>
      </c>
      <c r="E6" s="7" t="s">
        <v>24</v>
      </c>
      <c r="F6" s="8">
        <v>799000</v>
      </c>
      <c r="G6" s="8">
        <v>0</v>
      </c>
      <c r="H6" s="8">
        <v>0</v>
      </c>
      <c r="I6" s="8">
        <f>SUM(F6:G6)</f>
        <v>799000</v>
      </c>
      <c r="J6" s="43"/>
      <c r="K6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</row>
    <row r="7" spans="1:107" s="45" customFormat="1" ht="32.1" customHeight="1" x14ac:dyDescent="0.25">
      <c r="A7" s="74" t="s">
        <v>3</v>
      </c>
      <c r="B7" s="4" t="s">
        <v>60</v>
      </c>
      <c r="C7" s="9" t="s">
        <v>93</v>
      </c>
      <c r="D7" s="6">
        <v>0</v>
      </c>
      <c r="E7" s="7" t="s">
        <v>24</v>
      </c>
      <c r="F7" s="8">
        <v>601020</v>
      </c>
      <c r="G7" s="8">
        <v>0</v>
      </c>
      <c r="H7" s="8">
        <v>0</v>
      </c>
      <c r="I7" s="8">
        <f>SUM(F7:G7)</f>
        <v>601020</v>
      </c>
      <c r="J7" s="43"/>
      <c r="K7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</row>
    <row r="8" spans="1:107" s="47" customFormat="1" ht="32.1" customHeight="1" x14ac:dyDescent="0.25">
      <c r="A8" s="9" t="s">
        <v>3</v>
      </c>
      <c r="B8" s="4" t="s">
        <v>117</v>
      </c>
      <c r="C8" s="9" t="s">
        <v>95</v>
      </c>
      <c r="D8" s="6">
        <v>0.999</v>
      </c>
      <c r="E8" s="7" t="s">
        <v>28</v>
      </c>
      <c r="F8" s="8">
        <v>5224560</v>
      </c>
      <c r="G8" s="8">
        <f>(I8*0.2)</f>
        <v>1306140</v>
      </c>
      <c r="H8" s="8">
        <v>0</v>
      </c>
      <c r="I8" s="8">
        <f>+F8/0.8</f>
        <v>6530700</v>
      </c>
      <c r="J8" s="46"/>
      <c r="K8" s="168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</row>
    <row r="9" spans="1:107" s="48" customFormat="1" ht="32.1" customHeight="1" x14ac:dyDescent="0.25">
      <c r="A9" s="9" t="s">
        <v>3</v>
      </c>
      <c r="B9" s="4" t="s">
        <v>139</v>
      </c>
      <c r="C9" s="10" t="s">
        <v>58</v>
      </c>
      <c r="D9" s="6">
        <v>0.372</v>
      </c>
      <c r="E9" s="7" t="s">
        <v>28</v>
      </c>
      <c r="F9" s="8">
        <v>3657170</v>
      </c>
      <c r="G9" s="8">
        <f>(I9*0.2)</f>
        <v>914292.5</v>
      </c>
      <c r="H9" s="8">
        <v>0</v>
      </c>
      <c r="I9" s="8">
        <f>+F9/0.8</f>
        <v>4571462.5</v>
      </c>
      <c r="J9" s="46"/>
      <c r="K9" s="168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</row>
    <row r="10" spans="1:107" s="47" customFormat="1" ht="32.1" customHeight="1" x14ac:dyDescent="0.25">
      <c r="A10" s="74" t="s">
        <v>3</v>
      </c>
      <c r="B10" s="4" t="s">
        <v>118</v>
      </c>
      <c r="C10" s="9" t="s">
        <v>119</v>
      </c>
      <c r="D10" s="6">
        <v>1</v>
      </c>
      <c r="E10" s="7" t="s">
        <v>24</v>
      </c>
      <c r="F10" s="8">
        <v>265000</v>
      </c>
      <c r="G10" s="8">
        <v>0</v>
      </c>
      <c r="H10" s="8">
        <v>0</v>
      </c>
      <c r="I10" s="8">
        <f>SUM(F10:G10)</f>
        <v>265000</v>
      </c>
      <c r="J10" s="46"/>
      <c r="K10" s="169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</row>
    <row r="11" spans="1:107" s="48" customFormat="1" ht="32.1" customHeight="1" x14ac:dyDescent="0.25">
      <c r="A11" s="11" t="s">
        <v>5</v>
      </c>
      <c r="B11" s="12" t="s">
        <v>140</v>
      </c>
      <c r="C11" s="11" t="s">
        <v>32</v>
      </c>
      <c r="D11" s="1">
        <v>1</v>
      </c>
      <c r="E11" s="7" t="s">
        <v>28</v>
      </c>
      <c r="F11" s="2">
        <v>4715377</v>
      </c>
      <c r="G11" s="8">
        <f>(I11*0.2)</f>
        <v>1178844.25</v>
      </c>
      <c r="H11" s="2">
        <v>0</v>
      </c>
      <c r="I11" s="118">
        <f>+F11/0.8</f>
        <v>5894221.25</v>
      </c>
      <c r="J11" s="46"/>
      <c r="K11" s="167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</row>
    <row r="12" spans="1:107" ht="32.1" customHeight="1" x14ac:dyDescent="0.25">
      <c r="A12" s="80"/>
      <c r="B12" s="85" t="s">
        <v>26</v>
      </c>
      <c r="C12" s="81"/>
      <c r="D12" s="82"/>
      <c r="E12" s="83"/>
      <c r="F12" s="87">
        <f>SUM(F4:F11)</f>
        <v>18121513</v>
      </c>
      <c r="G12" s="87">
        <f>SUM(G4:G10)</f>
        <v>2893144</v>
      </c>
      <c r="H12" s="87">
        <f>SUM(H4:H10)</f>
        <v>0</v>
      </c>
      <c r="I12" s="87">
        <f>SUM(I4:I10)</f>
        <v>16299280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</row>
    <row r="13" spans="1:107" s="95" customFormat="1" ht="11.45" customHeight="1" x14ac:dyDescent="0.25">
      <c r="A13" s="14"/>
      <c r="B13" s="70"/>
      <c r="C13" s="16"/>
      <c r="D13" s="17"/>
      <c r="E13" s="18"/>
      <c r="F13" s="71"/>
      <c r="G13" s="71"/>
      <c r="H13" s="71"/>
      <c r="I13" s="71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</row>
    <row r="14" spans="1:107" s="95" customFormat="1" ht="11.45" customHeight="1" x14ac:dyDescent="0.25">
      <c r="A14" s="14"/>
      <c r="B14" s="70"/>
      <c r="C14" s="16"/>
      <c r="D14" s="17"/>
      <c r="E14" s="18"/>
      <c r="F14" s="71"/>
      <c r="G14" s="71"/>
      <c r="H14" s="178" t="s">
        <v>114</v>
      </c>
      <c r="I14" s="17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</row>
    <row r="15" spans="1:107" s="95" customFormat="1" ht="46.7" customHeight="1" x14ac:dyDescent="0.25">
      <c r="A15" s="177" t="s">
        <v>74</v>
      </c>
      <c r="B15" s="177"/>
      <c r="C15" s="177"/>
      <c r="D15" s="177"/>
      <c r="E15" s="177"/>
      <c r="F15" s="177"/>
      <c r="G15" s="177"/>
      <c r="H15" s="177"/>
      <c r="I15" s="177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</row>
    <row r="16" spans="1:107" s="95" customFormat="1" ht="38.25" x14ac:dyDescent="0.25">
      <c r="A16" s="104" t="s">
        <v>13</v>
      </c>
      <c r="B16" s="105" t="s">
        <v>6</v>
      </c>
      <c r="C16" s="104" t="s">
        <v>14</v>
      </c>
      <c r="D16" s="106" t="s">
        <v>7</v>
      </c>
      <c r="E16" s="107" t="s">
        <v>11</v>
      </c>
      <c r="F16" s="108" t="s">
        <v>29</v>
      </c>
      <c r="G16" s="109" t="s">
        <v>30</v>
      </c>
      <c r="H16" s="109" t="s">
        <v>15</v>
      </c>
      <c r="I16" s="96" t="s">
        <v>0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</row>
    <row r="17" spans="1:114" s="48" customFormat="1" ht="35.1" customHeight="1" x14ac:dyDescent="0.25">
      <c r="A17" s="119" t="s">
        <v>25</v>
      </c>
      <c r="B17" s="165" t="s">
        <v>99</v>
      </c>
      <c r="C17" s="120"/>
      <c r="D17" s="121"/>
      <c r="E17" s="122" t="s">
        <v>70</v>
      </c>
      <c r="F17" s="166">
        <v>1500000</v>
      </c>
      <c r="G17" s="8">
        <f>(I17*0.2)</f>
        <v>375000</v>
      </c>
      <c r="H17" s="166">
        <v>0</v>
      </c>
      <c r="I17" s="2">
        <f>+F17/0.8</f>
        <v>1875000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</row>
    <row r="18" spans="1:114" s="48" customFormat="1" ht="30" customHeight="1" x14ac:dyDescent="0.25">
      <c r="A18" s="110"/>
      <c r="B18" s="111" t="s">
        <v>71</v>
      </c>
      <c r="C18" s="112"/>
      <c r="D18" s="97"/>
      <c r="E18" s="113"/>
      <c r="F18" s="98">
        <f>(F17)</f>
        <v>1500000</v>
      </c>
      <c r="G18" s="98">
        <f t="shared" ref="G18:I18" si="0">(G17)</f>
        <v>375000</v>
      </c>
      <c r="H18" s="98">
        <f t="shared" si="0"/>
        <v>0</v>
      </c>
      <c r="I18" s="98">
        <f t="shared" si="0"/>
        <v>1875000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</row>
    <row r="19" spans="1:114" s="48" customFormat="1" ht="35.1" customHeight="1" x14ac:dyDescent="0.25">
      <c r="A19" s="110" t="s">
        <v>25</v>
      </c>
      <c r="B19" s="114" t="s">
        <v>35</v>
      </c>
      <c r="C19" s="112"/>
      <c r="D19" s="97"/>
      <c r="E19" s="113" t="s">
        <v>36</v>
      </c>
      <c r="F19" s="115">
        <v>510000</v>
      </c>
      <c r="G19" s="115">
        <v>0</v>
      </c>
      <c r="H19" s="115" t="s">
        <v>31</v>
      </c>
      <c r="I19" s="116">
        <f>SUM(F19:H19)</f>
        <v>510000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</row>
    <row r="20" spans="1:114" s="48" customFormat="1" ht="30" customHeight="1" x14ac:dyDescent="0.25">
      <c r="A20" s="110"/>
      <c r="B20" s="111" t="s">
        <v>37</v>
      </c>
      <c r="C20" s="112"/>
      <c r="D20" s="97"/>
      <c r="E20" s="113"/>
      <c r="F20" s="98">
        <f>F19</f>
        <v>510000</v>
      </c>
      <c r="G20" s="98">
        <f>G19</f>
        <v>0</v>
      </c>
      <c r="H20" s="98" t="s">
        <v>31</v>
      </c>
      <c r="I20" s="98">
        <f>I19</f>
        <v>510000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</row>
    <row r="21" spans="1:114" s="48" customFormat="1" ht="30" customHeight="1" x14ac:dyDescent="0.25">
      <c r="A21" s="110"/>
      <c r="B21" s="111" t="s">
        <v>27</v>
      </c>
      <c r="C21" s="112"/>
      <c r="D21" s="97"/>
      <c r="E21" s="113"/>
      <c r="F21" s="98">
        <f>SUM(F12+F18+F20)</f>
        <v>20131513</v>
      </c>
      <c r="G21" s="98">
        <f>SUM(G12+G18+G20)</f>
        <v>3268144</v>
      </c>
      <c r="H21" s="98" t="s">
        <v>31</v>
      </c>
      <c r="I21" s="98">
        <f>SUM(I12+I18+I20)</f>
        <v>18684280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</row>
    <row r="22" spans="1:114" ht="13.5" x14ac:dyDescent="0.25">
      <c r="A22" s="172" t="s">
        <v>38</v>
      </c>
      <c r="B22" s="173"/>
      <c r="C22" s="173"/>
      <c r="D22" s="173"/>
      <c r="E22" s="173"/>
      <c r="F22" s="173"/>
      <c r="G22" s="173"/>
      <c r="H22" s="173"/>
      <c r="I22" s="17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</row>
    <row r="23" spans="1:114" ht="27.6" customHeight="1" x14ac:dyDescent="0.25">
      <c r="A23" s="20"/>
      <c r="B23" s="19"/>
      <c r="C23" s="21"/>
      <c r="D23" s="22"/>
      <c r="E23" s="23"/>
      <c r="F23" s="24"/>
      <c r="G23" s="24"/>
      <c r="H23" s="24"/>
      <c r="I23" s="24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</row>
    <row r="24" spans="1:114" x14ac:dyDescent="0.25">
      <c r="A24" s="20"/>
      <c r="B24" s="25"/>
      <c r="C24" s="21"/>
      <c r="D24" s="22"/>
      <c r="E24" s="23"/>
      <c r="F24" s="24"/>
      <c r="G24" s="24"/>
      <c r="H24" s="24"/>
      <c r="I24" s="24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</row>
    <row r="25" spans="1:114" s="51" customFormat="1" x14ac:dyDescent="0.25">
      <c r="A25" s="27"/>
      <c r="B25" s="28"/>
      <c r="C25" s="29"/>
      <c r="D25" s="30"/>
      <c r="E25" s="50"/>
      <c r="F25" s="26"/>
      <c r="G25" s="26"/>
      <c r="H25" s="26"/>
      <c r="I25" s="26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</row>
    <row r="26" spans="1:114" s="51" customFormat="1" x14ac:dyDescent="0.25">
      <c r="A26" s="27"/>
      <c r="B26" s="28"/>
      <c r="C26" s="29"/>
      <c r="D26" s="30"/>
      <c r="E26" s="50"/>
      <c r="F26" s="26"/>
      <c r="G26" s="26"/>
      <c r="H26" s="26"/>
      <c r="I26" s="26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</row>
    <row r="27" spans="1:114" x14ac:dyDescent="0.25">
      <c r="A27" s="31"/>
      <c r="B27" s="32"/>
      <c r="C27" s="33"/>
      <c r="D27" s="34"/>
      <c r="E27" s="43"/>
      <c r="F27" s="35"/>
      <c r="G27" s="35"/>
      <c r="H27" s="35"/>
      <c r="I27" s="35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</row>
    <row r="28" spans="1:114" x14ac:dyDescent="0.25">
      <c r="A28" s="36"/>
      <c r="B28" s="37"/>
      <c r="C28" s="33"/>
      <c r="D28" s="34"/>
      <c r="E28" s="43"/>
      <c r="F28" s="35"/>
      <c r="G28" s="35"/>
      <c r="H28" s="35"/>
      <c r="I28" s="35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</row>
    <row r="29" spans="1:114" x14ac:dyDescent="0.25">
      <c r="A29" s="36"/>
      <c r="B29" s="37"/>
      <c r="C29" s="33"/>
      <c r="D29" s="34"/>
      <c r="E29" s="43"/>
      <c r="F29" s="35"/>
      <c r="G29" s="35"/>
      <c r="H29" s="35"/>
      <c r="I29" s="35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</row>
    <row r="30" spans="1:114" x14ac:dyDescent="0.25">
      <c r="A30" s="36"/>
      <c r="B30" s="32"/>
      <c r="C30" s="33"/>
      <c r="D30" s="34"/>
      <c r="E30" s="43"/>
      <c r="F30" s="35"/>
      <c r="G30" s="35"/>
      <c r="H30" s="35"/>
      <c r="I30" s="35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</row>
    <row r="31" spans="1:114" x14ac:dyDescent="0.25">
      <c r="A31" s="36"/>
      <c r="B31" s="32"/>
      <c r="C31" s="33"/>
      <c r="D31" s="34"/>
      <c r="E31" s="43"/>
      <c r="F31" s="35"/>
      <c r="G31" s="35"/>
      <c r="H31" s="35"/>
      <c r="I31" s="35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</row>
    <row r="32" spans="1:114" x14ac:dyDescent="0.25">
      <c r="A32" s="36"/>
      <c r="B32" s="32"/>
      <c r="C32" s="33"/>
      <c r="D32" s="34"/>
      <c r="E32" s="43"/>
      <c r="F32" s="35"/>
      <c r="G32" s="35"/>
      <c r="H32" s="35"/>
      <c r="I32" s="35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</row>
    <row r="33" spans="1:107" x14ac:dyDescent="0.25">
      <c r="A33" s="36"/>
      <c r="B33" s="32"/>
      <c r="C33" s="33"/>
      <c r="D33" s="34"/>
      <c r="E33" s="43"/>
      <c r="F33" s="35"/>
      <c r="G33" s="35"/>
      <c r="H33" s="35"/>
      <c r="I33" s="35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</row>
    <row r="34" spans="1:107" x14ac:dyDescent="0.25">
      <c r="A34" s="36"/>
      <c r="B34" s="32"/>
      <c r="C34" s="33"/>
      <c r="D34" s="34"/>
      <c r="E34" s="43"/>
      <c r="F34" s="35"/>
      <c r="G34" s="35"/>
      <c r="H34" s="35"/>
      <c r="I34" s="35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</row>
    <row r="35" spans="1:107" x14ac:dyDescent="0.25">
      <c r="A35" s="36"/>
      <c r="B35" s="32"/>
      <c r="C35" s="33"/>
      <c r="D35" s="34"/>
      <c r="E35" s="43"/>
      <c r="F35" s="35"/>
      <c r="G35" s="35"/>
      <c r="H35" s="35"/>
      <c r="I35" s="35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</row>
    <row r="36" spans="1:107" x14ac:dyDescent="0.25">
      <c r="A36" s="36"/>
      <c r="B36" s="32"/>
      <c r="C36" s="33"/>
      <c r="D36" s="34"/>
      <c r="E36" s="43"/>
      <c r="F36" s="35"/>
      <c r="G36" s="35"/>
      <c r="H36" s="35"/>
      <c r="I36" s="35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</row>
    <row r="37" spans="1:107" x14ac:dyDescent="0.25">
      <c r="A37" s="36"/>
      <c r="B37" s="32"/>
      <c r="C37" s="33"/>
      <c r="D37" s="34"/>
      <c r="E37" s="43"/>
      <c r="F37" s="35"/>
      <c r="G37" s="35"/>
      <c r="H37" s="35"/>
      <c r="I37" s="35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</row>
    <row r="38" spans="1:107" x14ac:dyDescent="0.25">
      <c r="A38" s="36"/>
      <c r="B38" s="37"/>
      <c r="C38" s="33"/>
      <c r="D38" s="34"/>
      <c r="E38" s="43"/>
      <c r="F38" s="35"/>
      <c r="G38" s="35"/>
      <c r="H38" s="35"/>
      <c r="I38" s="35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</row>
    <row r="39" spans="1:107" x14ac:dyDescent="0.25">
      <c r="A39" s="36"/>
      <c r="B39" s="32"/>
      <c r="C39" s="33"/>
      <c r="D39" s="34"/>
      <c r="E39" s="43"/>
      <c r="F39" s="35"/>
      <c r="G39" s="35"/>
      <c r="H39" s="35"/>
      <c r="I39" s="35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</row>
    <row r="40" spans="1:107" x14ac:dyDescent="0.25">
      <c r="A40" s="36"/>
      <c r="B40" s="32"/>
      <c r="C40" s="33"/>
      <c r="D40" s="34"/>
      <c r="E40" s="43"/>
      <c r="F40" s="35"/>
      <c r="G40" s="35"/>
      <c r="H40" s="35"/>
      <c r="I40" s="35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</row>
    <row r="41" spans="1:107" x14ac:dyDescent="0.25">
      <c r="A41" s="36"/>
      <c r="B41" s="32"/>
      <c r="C41" s="33"/>
      <c r="D41" s="34"/>
      <c r="E41" s="43"/>
      <c r="F41" s="35"/>
      <c r="G41" s="35"/>
      <c r="H41" s="35"/>
      <c r="I41" s="35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</row>
    <row r="42" spans="1:107" x14ac:dyDescent="0.25">
      <c r="A42" s="36"/>
      <c r="B42" s="32"/>
      <c r="C42" s="33"/>
      <c r="D42" s="34"/>
      <c r="E42" s="43"/>
      <c r="F42" s="35"/>
      <c r="G42" s="35"/>
      <c r="H42" s="35"/>
      <c r="I42" s="35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</row>
    <row r="43" spans="1:107" x14ac:dyDescent="0.25">
      <c r="A43" s="36"/>
      <c r="B43" s="32"/>
      <c r="C43" s="33"/>
      <c r="D43" s="34"/>
      <c r="E43" s="43"/>
      <c r="F43" s="35"/>
      <c r="G43" s="35"/>
      <c r="H43" s="35"/>
      <c r="I43" s="35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</row>
    <row r="44" spans="1:107" x14ac:dyDescent="0.25">
      <c r="A44" s="36"/>
      <c r="B44" s="32"/>
      <c r="C44" s="33"/>
      <c r="D44" s="34"/>
      <c r="E44" s="43"/>
      <c r="F44" s="35"/>
      <c r="G44" s="35"/>
      <c r="H44" s="35"/>
      <c r="I44" s="35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</row>
    <row r="45" spans="1:107" x14ac:dyDescent="0.25">
      <c r="A45" s="36"/>
      <c r="B45" s="32"/>
      <c r="C45" s="33"/>
      <c r="D45" s="34"/>
      <c r="E45" s="43"/>
      <c r="F45" s="35"/>
      <c r="G45" s="35"/>
      <c r="H45" s="35"/>
      <c r="I45" s="35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</row>
    <row r="46" spans="1:107" x14ac:dyDescent="0.25">
      <c r="A46" s="36"/>
      <c r="B46" s="32"/>
      <c r="C46" s="33"/>
      <c r="D46" s="34"/>
      <c r="E46" s="43"/>
      <c r="F46" s="35"/>
      <c r="G46" s="35"/>
      <c r="H46" s="35"/>
      <c r="I46" s="35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</row>
    <row r="47" spans="1:107" x14ac:dyDescent="0.25">
      <c r="A47" s="38"/>
      <c r="B47" s="39"/>
      <c r="C47" s="40"/>
      <c r="D47" s="34"/>
      <c r="E47" s="43"/>
      <c r="F47" s="41"/>
      <c r="G47" s="41"/>
      <c r="H47" s="41"/>
      <c r="I47" s="41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</row>
    <row r="48" spans="1:107" x14ac:dyDescent="0.25">
      <c r="A48" s="38"/>
      <c r="B48" s="39"/>
      <c r="C48" s="40"/>
      <c r="D48" s="34"/>
      <c r="E48" s="43"/>
      <c r="F48" s="41"/>
      <c r="G48" s="41"/>
      <c r="H48" s="41"/>
      <c r="I48" s="41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</row>
    <row r="49" spans="1:107" x14ac:dyDescent="0.25">
      <c r="A49" s="38"/>
      <c r="B49" s="39"/>
      <c r="C49" s="40"/>
      <c r="D49" s="34"/>
      <c r="E49" s="43"/>
      <c r="F49" s="41"/>
      <c r="G49" s="41"/>
      <c r="H49" s="41"/>
      <c r="I49" s="41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</row>
    <row r="50" spans="1:107" x14ac:dyDescent="0.25">
      <c r="A50" s="36"/>
      <c r="B50" s="32"/>
      <c r="C50" s="33"/>
      <c r="D50" s="34"/>
      <c r="E50" s="43"/>
      <c r="F50" s="35"/>
      <c r="G50" s="35"/>
      <c r="H50" s="35"/>
      <c r="I50" s="35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</row>
    <row r="51" spans="1:107" x14ac:dyDescent="0.25">
      <c r="A51" s="36"/>
      <c r="B51" s="32"/>
      <c r="C51" s="33"/>
      <c r="D51" s="52"/>
      <c r="E51" s="43"/>
      <c r="F51" s="35"/>
      <c r="G51" s="35"/>
      <c r="H51" s="35"/>
      <c r="I51" s="35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</row>
    <row r="52" spans="1:107" x14ac:dyDescent="0.25">
      <c r="A52" s="36"/>
      <c r="B52" s="32"/>
      <c r="C52" s="33"/>
      <c r="D52" s="52"/>
      <c r="E52" s="43"/>
      <c r="F52" s="35"/>
      <c r="G52" s="35"/>
      <c r="H52" s="35"/>
      <c r="I52" s="35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</row>
    <row r="53" spans="1:107" x14ac:dyDescent="0.25">
      <c r="A53" s="36"/>
      <c r="B53" s="32"/>
      <c r="C53" s="29"/>
      <c r="D53" s="52"/>
      <c r="E53" s="43"/>
      <c r="F53" s="35"/>
      <c r="G53" s="35"/>
      <c r="H53" s="35"/>
      <c r="I53" s="35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</row>
    <row r="54" spans="1:107" x14ac:dyDescent="0.25">
      <c r="A54" s="36"/>
      <c r="B54" s="37"/>
      <c r="C54" s="33"/>
      <c r="D54" s="52"/>
      <c r="E54" s="43"/>
      <c r="F54" s="35"/>
      <c r="G54" s="35"/>
      <c r="H54" s="35"/>
      <c r="I54" s="35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</row>
    <row r="55" spans="1:107" x14ac:dyDescent="0.25">
      <c r="A55" s="38"/>
      <c r="B55" s="39"/>
      <c r="C55" s="40"/>
      <c r="D55" s="52"/>
      <c r="E55" s="43"/>
      <c r="F55" s="41"/>
      <c r="G55" s="41"/>
      <c r="H55" s="41"/>
      <c r="I55" s="41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</row>
    <row r="56" spans="1:107" x14ac:dyDescent="0.25">
      <c r="A56" s="36"/>
      <c r="B56" s="32"/>
      <c r="C56" s="33"/>
      <c r="D56" s="52"/>
      <c r="E56" s="43"/>
      <c r="F56" s="35"/>
      <c r="G56" s="35"/>
      <c r="H56" s="35"/>
      <c r="I56" s="35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</row>
    <row r="57" spans="1:107" x14ac:dyDescent="0.25">
      <c r="A57" s="36"/>
      <c r="B57" s="37"/>
      <c r="C57" s="33"/>
      <c r="D57" s="52"/>
      <c r="E57" s="43"/>
      <c r="F57" s="35"/>
      <c r="G57" s="35"/>
      <c r="H57" s="35"/>
      <c r="I57" s="35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</row>
    <row r="58" spans="1:107" x14ac:dyDescent="0.25">
      <c r="A58" s="36"/>
      <c r="B58" s="37"/>
      <c r="C58" s="33"/>
      <c r="D58" s="52"/>
      <c r="E58" s="43"/>
      <c r="F58" s="35"/>
      <c r="G58" s="35"/>
      <c r="H58" s="35"/>
      <c r="I58" s="35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</row>
    <row r="59" spans="1:107" x14ac:dyDescent="0.25">
      <c r="A59" s="36"/>
      <c r="B59" s="32"/>
      <c r="C59" s="33"/>
      <c r="D59" s="52"/>
      <c r="E59" s="43"/>
      <c r="F59" s="35"/>
      <c r="G59" s="35"/>
      <c r="H59" s="35"/>
      <c r="I59" s="35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</row>
    <row r="60" spans="1:107" x14ac:dyDescent="0.25">
      <c r="A60" s="36"/>
      <c r="B60" s="32"/>
      <c r="C60" s="33"/>
      <c r="D60" s="52"/>
      <c r="E60" s="43"/>
      <c r="F60" s="35"/>
      <c r="G60" s="35"/>
      <c r="H60" s="35"/>
      <c r="I60" s="35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</row>
    <row r="61" spans="1:107" x14ac:dyDescent="0.25">
      <c r="A61" s="36"/>
      <c r="B61" s="32"/>
      <c r="C61" s="33"/>
      <c r="D61" s="42"/>
      <c r="E61" s="43"/>
      <c r="F61" s="35"/>
      <c r="G61" s="35"/>
      <c r="H61" s="35"/>
      <c r="I61" s="35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</row>
    <row r="62" spans="1:107" x14ac:dyDescent="0.25">
      <c r="A62" s="36"/>
      <c r="B62" s="32"/>
      <c r="C62" s="33"/>
      <c r="D62" s="42"/>
      <c r="E62" s="43"/>
      <c r="F62" s="35"/>
      <c r="G62" s="35"/>
      <c r="H62" s="35"/>
      <c r="I62" s="35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</row>
    <row r="63" spans="1:107" x14ac:dyDescent="0.25">
      <c r="A63" s="36"/>
      <c r="B63" s="32"/>
      <c r="C63" s="33"/>
      <c r="D63" s="42"/>
      <c r="E63" s="43"/>
      <c r="F63" s="35"/>
      <c r="G63" s="35"/>
      <c r="H63" s="35"/>
      <c r="I63" s="35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</row>
    <row r="64" spans="1:107" x14ac:dyDescent="0.25">
      <c r="A64" s="36"/>
      <c r="B64" s="32"/>
      <c r="C64" s="33"/>
      <c r="D64" s="42"/>
      <c r="E64" s="43"/>
      <c r="F64" s="35"/>
      <c r="G64" s="35"/>
      <c r="H64" s="35"/>
      <c r="I64" s="35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</row>
    <row r="65" spans="1:107" x14ac:dyDescent="0.25">
      <c r="A65" s="36"/>
      <c r="B65" s="32"/>
      <c r="C65" s="33"/>
      <c r="D65" s="42"/>
      <c r="E65" s="43"/>
      <c r="F65" s="35"/>
      <c r="G65" s="35"/>
      <c r="H65" s="35"/>
      <c r="I65" s="35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</row>
    <row r="66" spans="1:107" x14ac:dyDescent="0.25">
      <c r="A66" s="36"/>
      <c r="B66" s="32"/>
      <c r="C66" s="33"/>
      <c r="D66" s="42"/>
      <c r="E66" s="43"/>
      <c r="F66" s="35"/>
      <c r="G66" s="35"/>
      <c r="H66" s="35"/>
      <c r="I66" s="35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</row>
    <row r="67" spans="1:107" x14ac:dyDescent="0.25">
      <c r="A67" s="36"/>
      <c r="B67" s="37"/>
      <c r="C67" s="33"/>
      <c r="D67" s="42"/>
      <c r="E67" s="43"/>
      <c r="F67" s="35"/>
      <c r="G67" s="35"/>
      <c r="H67" s="35"/>
      <c r="I67" s="35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</row>
    <row r="68" spans="1:107" x14ac:dyDescent="0.25">
      <c r="A68" s="36"/>
      <c r="B68" s="32"/>
      <c r="C68" s="33"/>
      <c r="D68" s="42"/>
      <c r="E68" s="43"/>
      <c r="F68" s="35"/>
      <c r="G68" s="35"/>
      <c r="H68" s="35"/>
      <c r="I68" s="35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</row>
    <row r="69" spans="1:107" x14ac:dyDescent="0.25">
      <c r="A69" s="36"/>
      <c r="B69" s="37"/>
      <c r="C69" s="33"/>
      <c r="D69" s="42"/>
      <c r="E69" s="43"/>
      <c r="F69" s="35"/>
      <c r="G69" s="35"/>
      <c r="H69" s="35"/>
      <c r="I69" s="35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</row>
    <row r="70" spans="1:107" x14ac:dyDescent="0.25">
      <c r="A70" s="36"/>
      <c r="B70" s="32"/>
      <c r="C70" s="33"/>
      <c r="D70" s="42"/>
      <c r="E70" s="43"/>
      <c r="F70" s="35"/>
      <c r="G70" s="35"/>
      <c r="H70" s="35"/>
      <c r="I70" s="35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</row>
    <row r="71" spans="1:107" x14ac:dyDescent="0.25">
      <c r="A71" s="36"/>
      <c r="B71" s="32"/>
      <c r="C71" s="33"/>
      <c r="D71" s="42"/>
      <c r="E71" s="43"/>
      <c r="F71" s="35"/>
      <c r="G71" s="35"/>
      <c r="H71" s="35"/>
      <c r="I71" s="35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</row>
    <row r="72" spans="1:107" x14ac:dyDescent="0.25">
      <c r="A72" s="36"/>
      <c r="B72" s="32"/>
      <c r="C72" s="33"/>
      <c r="D72" s="42"/>
      <c r="E72" s="43"/>
      <c r="F72" s="35"/>
      <c r="G72" s="35"/>
      <c r="H72" s="35"/>
      <c r="I72" s="35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</row>
    <row r="73" spans="1:107" x14ac:dyDescent="0.25">
      <c r="A73" s="36"/>
      <c r="B73" s="32"/>
      <c r="C73" s="33"/>
      <c r="D73" s="42"/>
      <c r="E73" s="43"/>
      <c r="F73" s="35"/>
      <c r="G73" s="35"/>
      <c r="H73" s="35"/>
      <c r="I73" s="35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</row>
    <row r="74" spans="1:107" s="54" customFormat="1" x14ac:dyDescent="0.25">
      <c r="A74" s="36"/>
      <c r="B74" s="32"/>
      <c r="C74" s="33"/>
      <c r="D74" s="42"/>
      <c r="E74" s="53"/>
      <c r="F74" s="35"/>
      <c r="G74" s="35"/>
      <c r="H74" s="35"/>
      <c r="I74" s="35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</row>
    <row r="75" spans="1:107" s="44" customFormat="1" x14ac:dyDescent="0.25">
      <c r="A75" s="55"/>
      <c r="B75" s="43"/>
      <c r="C75" s="43"/>
      <c r="D75" s="56"/>
      <c r="E75" s="43"/>
      <c r="F75" s="57" t="s">
        <v>9</v>
      </c>
      <c r="G75" s="58"/>
      <c r="H75" s="58"/>
      <c r="I75" s="58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</row>
    <row r="76" spans="1:107" s="43" customFormat="1" x14ac:dyDescent="0.25">
      <c r="A76" s="55"/>
      <c r="D76" s="56"/>
      <c r="F76" s="57"/>
      <c r="G76" s="58"/>
      <c r="H76" s="58"/>
      <c r="I76" s="58"/>
    </row>
    <row r="77" spans="1:107" s="43" customFormat="1" x14ac:dyDescent="0.25">
      <c r="A77" s="55"/>
      <c r="D77" s="56"/>
      <c r="F77" s="57"/>
      <c r="G77" s="58"/>
      <c r="H77" s="58"/>
      <c r="I77" s="58"/>
    </row>
    <row r="78" spans="1:107" s="43" customFormat="1" x14ac:dyDescent="0.25">
      <c r="A78" s="55"/>
      <c r="D78" s="56"/>
      <c r="F78" s="57"/>
      <c r="G78" s="58"/>
      <c r="H78" s="58"/>
      <c r="I78" s="58"/>
    </row>
    <row r="79" spans="1:107" s="43" customFormat="1" x14ac:dyDescent="0.25">
      <c r="A79" s="55"/>
      <c r="D79" s="56"/>
      <c r="F79" s="57"/>
      <c r="G79" s="58"/>
      <c r="H79" s="58"/>
      <c r="I79" s="58"/>
    </row>
    <row r="80" spans="1:107" s="43" customFormat="1" x14ac:dyDescent="0.25">
      <c r="A80" s="55"/>
      <c r="D80" s="56"/>
      <c r="F80" s="57"/>
      <c r="G80" s="58"/>
      <c r="H80" s="58"/>
      <c r="I80" s="58"/>
    </row>
    <row r="81" spans="1:9" s="43" customFormat="1" x14ac:dyDescent="0.25">
      <c r="A81" s="55"/>
      <c r="D81" s="56"/>
      <c r="F81" s="57"/>
      <c r="G81" s="58"/>
      <c r="H81" s="58"/>
      <c r="I81" s="58"/>
    </row>
    <row r="82" spans="1:9" s="43" customFormat="1" x14ac:dyDescent="0.25">
      <c r="A82" s="55"/>
      <c r="D82" s="56"/>
      <c r="F82" s="57"/>
      <c r="G82" s="58"/>
      <c r="H82" s="58"/>
      <c r="I82" s="58"/>
    </row>
    <row r="83" spans="1:9" s="43" customFormat="1" x14ac:dyDescent="0.25">
      <c r="A83" s="55"/>
      <c r="D83" s="56"/>
      <c r="F83" s="57"/>
      <c r="G83" s="58"/>
      <c r="H83" s="58"/>
      <c r="I83" s="58"/>
    </row>
    <row r="84" spans="1:9" s="43" customFormat="1" x14ac:dyDescent="0.25">
      <c r="A84" s="55"/>
      <c r="D84" s="56"/>
      <c r="F84" s="57"/>
      <c r="G84" s="58"/>
      <c r="H84" s="58"/>
      <c r="I84" s="58"/>
    </row>
    <row r="85" spans="1:9" s="43" customFormat="1" x14ac:dyDescent="0.25">
      <c r="A85" s="55"/>
      <c r="D85" s="56"/>
      <c r="F85" s="57"/>
      <c r="G85" s="58"/>
      <c r="H85" s="58"/>
      <c r="I85" s="58"/>
    </row>
    <row r="86" spans="1:9" s="43" customFormat="1" x14ac:dyDescent="0.25">
      <c r="A86" s="55"/>
      <c r="D86" s="56"/>
      <c r="F86" s="57"/>
      <c r="G86" s="58"/>
      <c r="H86" s="58"/>
      <c r="I86" s="58"/>
    </row>
    <row r="87" spans="1:9" s="43" customFormat="1" x14ac:dyDescent="0.25">
      <c r="A87" s="55"/>
      <c r="D87" s="56"/>
      <c r="F87" s="57"/>
      <c r="G87" s="58"/>
      <c r="H87" s="58"/>
      <c r="I87" s="58"/>
    </row>
    <row r="88" spans="1:9" s="43" customFormat="1" x14ac:dyDescent="0.25">
      <c r="A88" s="55"/>
      <c r="D88" s="56"/>
      <c r="F88" s="57"/>
      <c r="G88" s="58"/>
      <c r="H88" s="58"/>
      <c r="I88" s="58"/>
    </row>
    <row r="89" spans="1:9" s="43" customFormat="1" x14ac:dyDescent="0.25">
      <c r="A89" s="55"/>
      <c r="D89" s="56"/>
      <c r="F89" s="57"/>
      <c r="G89" s="58"/>
      <c r="H89" s="58"/>
      <c r="I89" s="58"/>
    </row>
    <row r="90" spans="1:9" s="43" customFormat="1" x14ac:dyDescent="0.25">
      <c r="A90" s="55"/>
      <c r="D90" s="56"/>
      <c r="F90" s="57"/>
      <c r="G90" s="58"/>
      <c r="H90" s="58"/>
      <c r="I90" s="58"/>
    </row>
    <row r="91" spans="1:9" s="43" customFormat="1" x14ac:dyDescent="0.25">
      <c r="A91" s="55"/>
      <c r="D91" s="56"/>
      <c r="F91" s="57"/>
      <c r="G91" s="58"/>
      <c r="H91" s="58"/>
      <c r="I91" s="58"/>
    </row>
    <row r="92" spans="1:9" s="43" customFormat="1" x14ac:dyDescent="0.25">
      <c r="A92" s="55"/>
      <c r="D92" s="56"/>
      <c r="F92" s="57"/>
      <c r="G92" s="58"/>
      <c r="H92" s="58"/>
      <c r="I92" s="58"/>
    </row>
    <row r="93" spans="1:9" s="43" customFormat="1" x14ac:dyDescent="0.25">
      <c r="A93" s="55"/>
      <c r="D93" s="56"/>
      <c r="F93" s="57"/>
      <c r="G93" s="58"/>
      <c r="H93" s="58"/>
      <c r="I93" s="58"/>
    </row>
    <row r="94" spans="1:9" s="43" customFormat="1" x14ac:dyDescent="0.25">
      <c r="A94" s="55"/>
      <c r="D94" s="56"/>
      <c r="F94" s="57"/>
      <c r="G94" s="58"/>
      <c r="H94" s="58"/>
      <c r="I94" s="58"/>
    </row>
    <row r="95" spans="1:9" s="43" customFormat="1" x14ac:dyDescent="0.25">
      <c r="A95" s="55"/>
      <c r="D95" s="56"/>
      <c r="F95" s="57"/>
      <c r="G95" s="58"/>
      <c r="H95" s="58"/>
      <c r="I95" s="58"/>
    </row>
    <row r="96" spans="1:9" s="43" customFormat="1" x14ac:dyDescent="0.25">
      <c r="A96" s="55"/>
      <c r="D96" s="56"/>
      <c r="F96" s="57"/>
      <c r="G96" s="58"/>
      <c r="H96" s="58"/>
      <c r="I96" s="58"/>
    </row>
    <row r="97" spans="1:9" s="43" customFormat="1" x14ac:dyDescent="0.25">
      <c r="A97" s="55"/>
      <c r="D97" s="56"/>
      <c r="F97" s="57"/>
      <c r="G97" s="58"/>
      <c r="H97" s="58"/>
      <c r="I97" s="58"/>
    </row>
    <row r="98" spans="1:9" s="43" customFormat="1" x14ac:dyDescent="0.25">
      <c r="A98" s="55"/>
      <c r="D98" s="56"/>
      <c r="F98" s="57"/>
      <c r="G98" s="58"/>
      <c r="H98" s="58"/>
      <c r="I98" s="58"/>
    </row>
    <row r="99" spans="1:9" s="43" customFormat="1" x14ac:dyDescent="0.25">
      <c r="A99" s="55"/>
      <c r="D99" s="56"/>
      <c r="F99" s="57"/>
      <c r="G99" s="58"/>
      <c r="H99" s="58"/>
      <c r="I99" s="58"/>
    </row>
    <row r="100" spans="1:9" s="43" customFormat="1" x14ac:dyDescent="0.25">
      <c r="A100" s="55"/>
      <c r="D100" s="56"/>
      <c r="F100" s="57"/>
      <c r="G100" s="58"/>
      <c r="H100" s="58"/>
      <c r="I100" s="58"/>
    </row>
    <row r="101" spans="1:9" s="43" customFormat="1" x14ac:dyDescent="0.25">
      <c r="A101" s="55"/>
      <c r="D101" s="56"/>
      <c r="F101" s="57"/>
      <c r="G101" s="58"/>
      <c r="H101" s="58"/>
      <c r="I101" s="58"/>
    </row>
    <row r="102" spans="1:9" s="43" customFormat="1" x14ac:dyDescent="0.25">
      <c r="A102" s="55"/>
      <c r="D102" s="56"/>
      <c r="F102" s="57"/>
      <c r="G102" s="58"/>
      <c r="H102" s="58"/>
      <c r="I102" s="58"/>
    </row>
    <row r="103" spans="1:9" s="43" customFormat="1" x14ac:dyDescent="0.25">
      <c r="A103" s="55"/>
      <c r="D103" s="56"/>
      <c r="F103" s="57"/>
      <c r="G103" s="58"/>
      <c r="H103" s="58"/>
      <c r="I103" s="58"/>
    </row>
    <row r="104" spans="1:9" s="43" customFormat="1" x14ac:dyDescent="0.25">
      <c r="A104" s="55"/>
      <c r="D104" s="56"/>
      <c r="F104" s="57"/>
      <c r="G104" s="58"/>
      <c r="H104" s="58"/>
      <c r="I104" s="58"/>
    </row>
    <row r="105" spans="1:9" s="43" customFormat="1" x14ac:dyDescent="0.25">
      <c r="A105" s="55"/>
      <c r="D105" s="56"/>
      <c r="F105" s="57"/>
      <c r="G105" s="58"/>
      <c r="H105" s="58"/>
      <c r="I105" s="58"/>
    </row>
    <row r="106" spans="1:9" s="43" customFormat="1" x14ac:dyDescent="0.25">
      <c r="A106" s="55"/>
      <c r="D106" s="56"/>
      <c r="F106" s="57"/>
      <c r="G106" s="58"/>
      <c r="H106" s="58"/>
      <c r="I106" s="58"/>
    </row>
    <row r="107" spans="1:9" s="43" customFormat="1" x14ac:dyDescent="0.25">
      <c r="A107" s="55"/>
      <c r="D107" s="56"/>
      <c r="F107" s="57"/>
      <c r="G107" s="58"/>
      <c r="H107" s="58"/>
      <c r="I107" s="58"/>
    </row>
    <row r="108" spans="1:9" s="43" customFormat="1" x14ac:dyDescent="0.25">
      <c r="A108" s="55"/>
      <c r="D108" s="56"/>
      <c r="F108" s="57"/>
      <c r="G108" s="58"/>
      <c r="H108" s="58"/>
      <c r="I108" s="58"/>
    </row>
    <row r="109" spans="1:9" s="43" customFormat="1" x14ac:dyDescent="0.25">
      <c r="A109" s="55"/>
      <c r="D109" s="56"/>
      <c r="F109" s="57"/>
      <c r="G109" s="58"/>
      <c r="H109" s="58"/>
      <c r="I109" s="58"/>
    </row>
    <row r="110" spans="1:9" s="43" customFormat="1" x14ac:dyDescent="0.25">
      <c r="A110" s="55"/>
      <c r="D110" s="56"/>
      <c r="F110" s="57"/>
      <c r="G110" s="58"/>
      <c r="H110" s="58"/>
      <c r="I110" s="58"/>
    </row>
    <row r="111" spans="1:9" s="43" customFormat="1" x14ac:dyDescent="0.25">
      <c r="A111" s="55"/>
      <c r="D111" s="56"/>
      <c r="F111" s="57"/>
      <c r="G111" s="58"/>
      <c r="H111" s="58"/>
      <c r="I111" s="58"/>
    </row>
    <row r="112" spans="1:9" s="43" customFormat="1" x14ac:dyDescent="0.25">
      <c r="A112" s="55"/>
      <c r="D112" s="56"/>
      <c r="F112" s="57"/>
      <c r="G112" s="58"/>
      <c r="H112" s="58"/>
      <c r="I112" s="58"/>
    </row>
    <row r="113" spans="1:9" s="43" customFormat="1" x14ac:dyDescent="0.25">
      <c r="A113" s="55"/>
      <c r="D113" s="56"/>
      <c r="F113" s="57"/>
      <c r="G113" s="58"/>
      <c r="H113" s="58"/>
      <c r="I113" s="58"/>
    </row>
    <row r="114" spans="1:9" s="43" customFormat="1" x14ac:dyDescent="0.25">
      <c r="A114" s="55"/>
      <c r="D114" s="56"/>
      <c r="F114" s="57"/>
      <c r="G114" s="58"/>
      <c r="H114" s="58"/>
      <c r="I114" s="58"/>
    </row>
    <row r="115" spans="1:9" s="43" customFormat="1" x14ac:dyDescent="0.25">
      <c r="A115" s="55"/>
      <c r="D115" s="56"/>
      <c r="F115" s="57"/>
      <c r="G115" s="58"/>
      <c r="H115" s="58"/>
      <c r="I115" s="58"/>
    </row>
    <row r="116" spans="1:9" s="43" customFormat="1" x14ac:dyDescent="0.25">
      <c r="A116" s="55"/>
      <c r="D116" s="56"/>
      <c r="F116" s="57"/>
      <c r="G116" s="58"/>
      <c r="H116" s="58"/>
      <c r="I116" s="58"/>
    </row>
    <row r="117" spans="1:9" s="43" customFormat="1" x14ac:dyDescent="0.25">
      <c r="A117" s="55"/>
      <c r="D117" s="56"/>
      <c r="F117" s="57"/>
      <c r="G117" s="58"/>
      <c r="H117" s="58"/>
      <c r="I117" s="58"/>
    </row>
    <row r="118" spans="1:9" s="43" customFormat="1" x14ac:dyDescent="0.25">
      <c r="A118" s="55"/>
      <c r="D118" s="56"/>
      <c r="F118" s="57"/>
      <c r="G118" s="58"/>
      <c r="H118" s="58"/>
      <c r="I118" s="58"/>
    </row>
    <row r="119" spans="1:9" s="43" customFormat="1" x14ac:dyDescent="0.25">
      <c r="A119" s="55"/>
      <c r="D119" s="56"/>
      <c r="F119" s="57"/>
      <c r="G119" s="58"/>
      <c r="H119" s="58"/>
      <c r="I119" s="58"/>
    </row>
    <row r="120" spans="1:9" s="43" customFormat="1" x14ac:dyDescent="0.25">
      <c r="A120" s="55"/>
      <c r="D120" s="56"/>
      <c r="F120" s="57"/>
      <c r="G120" s="58"/>
      <c r="H120" s="58"/>
      <c r="I120" s="58"/>
    </row>
    <row r="121" spans="1:9" s="43" customFormat="1" x14ac:dyDescent="0.25">
      <c r="A121" s="55"/>
      <c r="D121" s="56"/>
      <c r="F121" s="57"/>
      <c r="G121" s="58"/>
      <c r="H121" s="58"/>
      <c r="I121" s="58"/>
    </row>
    <row r="122" spans="1:9" s="43" customFormat="1" x14ac:dyDescent="0.25">
      <c r="A122" s="55"/>
      <c r="D122" s="56"/>
      <c r="F122" s="57"/>
      <c r="G122" s="58"/>
      <c r="H122" s="58"/>
      <c r="I122" s="58"/>
    </row>
  </sheetData>
  <mergeCells count="5">
    <mergeCell ref="A2:I2"/>
    <mergeCell ref="A22:I22"/>
    <mergeCell ref="A15:I15"/>
    <mergeCell ref="H1:I1"/>
    <mergeCell ref="H14:I14"/>
  </mergeCells>
  <printOptions horizontalCentered="1"/>
  <pageMargins left="0.25" right="0.1" top="0.65" bottom="0.5" header="0.5" footer="0.25"/>
  <pageSetup fitToHeight="0" orientation="landscape" r:id="rId1"/>
  <headerFooter alignWithMargins="0"/>
  <rowBreaks count="1" manualBreakCount="1">
    <brk id="14" max="16383" man="1"/>
  </rowBreaks>
  <ignoredErrors>
    <ignoredError sqref="H12 I5:I7" formulaRange="1"/>
    <ignoredError sqref="I10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128"/>
  <sheetViews>
    <sheetView showGridLines="0" zoomScaleNormal="100" workbookViewId="0">
      <selection activeCell="C33" sqref="C33"/>
    </sheetView>
  </sheetViews>
  <sheetFormatPr defaultColWidth="11.5703125" defaultRowHeight="12.75" x14ac:dyDescent="0.25"/>
  <cols>
    <col min="1" max="1" width="11.85546875" style="59" customWidth="1"/>
    <col min="2" max="2" width="34.85546875" style="49" customWidth="1"/>
    <col min="3" max="3" width="16" style="49" customWidth="1"/>
    <col min="4" max="4" width="6.85546875" style="60" customWidth="1"/>
    <col min="5" max="5" width="12.85546875" style="49" customWidth="1"/>
    <col min="6" max="6" width="12.85546875" style="61" customWidth="1"/>
    <col min="7" max="7" width="12.85546875" style="62" customWidth="1"/>
    <col min="8" max="8" width="12.85546875" style="63" customWidth="1"/>
    <col min="9" max="9" width="12.85546875" style="62" customWidth="1"/>
    <col min="10" max="10" width="3.42578125" style="49" customWidth="1"/>
    <col min="11" max="16384" width="11.5703125" style="49"/>
  </cols>
  <sheetData>
    <row r="1" spans="1:106" s="44" customFormat="1" ht="13.5" x14ac:dyDescent="0.25">
      <c r="A1" s="55"/>
      <c r="B1" s="43"/>
      <c r="C1" s="43"/>
      <c r="D1" s="56"/>
      <c r="E1" s="43"/>
      <c r="F1" s="57"/>
      <c r="G1" s="58"/>
      <c r="H1" s="178" t="s">
        <v>114</v>
      </c>
      <c r="I1" s="179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</row>
    <row r="2" spans="1:106" s="44" customFormat="1" ht="46.35" customHeight="1" x14ac:dyDescent="0.25">
      <c r="A2" s="171" t="s">
        <v>40</v>
      </c>
      <c r="B2" s="171"/>
      <c r="C2" s="171"/>
      <c r="D2" s="171"/>
      <c r="E2" s="171"/>
      <c r="F2" s="171"/>
      <c r="G2" s="171"/>
      <c r="H2" s="171"/>
      <c r="I2" s="171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</row>
    <row r="3" spans="1:106" s="43" customFormat="1" ht="36.6" customHeight="1" x14ac:dyDescent="0.25">
      <c r="A3" s="104" t="s">
        <v>13</v>
      </c>
      <c r="B3" s="105" t="s">
        <v>6</v>
      </c>
      <c r="C3" s="104" t="s">
        <v>14</v>
      </c>
      <c r="D3" s="106" t="s">
        <v>7</v>
      </c>
      <c r="E3" s="107" t="s">
        <v>11</v>
      </c>
      <c r="F3" s="108" t="s">
        <v>29</v>
      </c>
      <c r="G3" s="109" t="s">
        <v>30</v>
      </c>
      <c r="H3" s="109" t="s">
        <v>15</v>
      </c>
      <c r="I3" s="96" t="s">
        <v>0</v>
      </c>
    </row>
    <row r="4" spans="1:106" s="47" customFormat="1" ht="33.6" customHeight="1" x14ac:dyDescent="0.25">
      <c r="A4" s="3" t="s">
        <v>2</v>
      </c>
      <c r="B4" s="84" t="s">
        <v>120</v>
      </c>
      <c r="C4" s="3" t="s">
        <v>121</v>
      </c>
      <c r="D4" s="6" t="s">
        <v>1</v>
      </c>
      <c r="E4" s="7" t="s">
        <v>28</v>
      </c>
      <c r="F4" s="8">
        <v>4276263</v>
      </c>
      <c r="G4" s="8">
        <f>(I4*0.2)</f>
        <v>1069065.75</v>
      </c>
      <c r="H4" s="8">
        <v>0</v>
      </c>
      <c r="I4" s="8">
        <f t="shared" ref="I4" si="0">+F4/0.8</f>
        <v>5345328.75</v>
      </c>
      <c r="J4" s="46"/>
      <c r="K4" s="46"/>
      <c r="L4" s="168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</row>
    <row r="5" spans="1:106" s="47" customFormat="1" ht="33.6" customHeight="1" x14ac:dyDescent="0.25">
      <c r="A5" s="9" t="s">
        <v>62</v>
      </c>
      <c r="B5" s="4" t="s">
        <v>122</v>
      </c>
      <c r="C5" s="10" t="s">
        <v>123</v>
      </c>
      <c r="D5" s="6">
        <v>0.996</v>
      </c>
      <c r="E5" s="7" t="s">
        <v>28</v>
      </c>
      <c r="F5" s="8">
        <v>2730467</v>
      </c>
      <c r="G5" s="8">
        <f>(I5*0.2)</f>
        <v>682616.75</v>
      </c>
      <c r="H5" s="8">
        <v>0</v>
      </c>
      <c r="I5" s="8">
        <f t="shared" ref="I5" si="1">+F5/0.8</f>
        <v>3413083.75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</row>
    <row r="6" spans="1:106" s="48" customFormat="1" ht="33.6" customHeight="1" x14ac:dyDescent="0.25">
      <c r="A6" s="9" t="s">
        <v>62</v>
      </c>
      <c r="B6" s="4" t="s">
        <v>124</v>
      </c>
      <c r="C6" s="10"/>
      <c r="D6" s="6">
        <v>0</v>
      </c>
      <c r="E6" s="7" t="s">
        <v>24</v>
      </c>
      <c r="F6" s="8">
        <v>346620</v>
      </c>
      <c r="G6" s="8">
        <v>0</v>
      </c>
      <c r="H6" s="8">
        <v>0</v>
      </c>
      <c r="I6" s="8">
        <f>SUM(F6:G6)</f>
        <v>346620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</row>
    <row r="7" spans="1:106" s="47" customFormat="1" ht="33.6" customHeight="1" x14ac:dyDescent="0.25">
      <c r="A7" s="9" t="s">
        <v>4</v>
      </c>
      <c r="B7" s="4" t="s">
        <v>125</v>
      </c>
      <c r="C7" s="10" t="s">
        <v>126</v>
      </c>
      <c r="D7" s="6">
        <v>1.04</v>
      </c>
      <c r="E7" s="7" t="s">
        <v>28</v>
      </c>
      <c r="F7" s="8">
        <v>1046400</v>
      </c>
      <c r="G7" s="8">
        <f>(I7*0.2)</f>
        <v>261600</v>
      </c>
      <c r="H7" s="8">
        <v>0</v>
      </c>
      <c r="I7" s="8">
        <f t="shared" ref="I7:I9" si="2">+F7/0.8</f>
        <v>1308000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</row>
    <row r="8" spans="1:106" s="48" customFormat="1" ht="33.6" customHeight="1" x14ac:dyDescent="0.25">
      <c r="A8" s="9" t="s">
        <v>3</v>
      </c>
      <c r="B8" s="4" t="s">
        <v>141</v>
      </c>
      <c r="C8" s="9" t="s">
        <v>96</v>
      </c>
      <c r="D8" s="6">
        <v>1</v>
      </c>
      <c r="E8" s="7" t="s">
        <v>28</v>
      </c>
      <c r="F8" s="8">
        <v>6540000</v>
      </c>
      <c r="G8" s="8">
        <f>(I8*0.2)</f>
        <v>1635000</v>
      </c>
      <c r="H8" s="8">
        <v>0</v>
      </c>
      <c r="I8" s="8">
        <f t="shared" si="2"/>
        <v>8175000</v>
      </c>
      <c r="J8" s="46"/>
      <c r="K8" s="46"/>
      <c r="L8" s="168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</row>
    <row r="9" spans="1:106" s="48" customFormat="1" ht="33.6" customHeight="1" x14ac:dyDescent="0.25">
      <c r="A9" s="9" t="s">
        <v>3</v>
      </c>
      <c r="B9" s="4" t="s">
        <v>127</v>
      </c>
      <c r="C9" s="9" t="s">
        <v>65</v>
      </c>
      <c r="D9" s="6" t="s">
        <v>1</v>
      </c>
      <c r="E9" s="7" t="s">
        <v>28</v>
      </c>
      <c r="F9" s="8">
        <v>143880</v>
      </c>
      <c r="G9" s="8">
        <f>(I9*0.2)</f>
        <v>35970</v>
      </c>
      <c r="H9" s="8">
        <v>0</v>
      </c>
      <c r="I9" s="8">
        <f t="shared" si="2"/>
        <v>179850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</row>
    <row r="10" spans="1:106" s="48" customFormat="1" ht="33.6" customHeight="1" x14ac:dyDescent="0.25">
      <c r="A10" s="9" t="s">
        <v>3</v>
      </c>
      <c r="B10" s="4" t="s">
        <v>128</v>
      </c>
      <c r="C10" s="9" t="s">
        <v>61</v>
      </c>
      <c r="D10" s="6" t="s">
        <v>1</v>
      </c>
      <c r="E10" s="7" t="s">
        <v>28</v>
      </c>
      <c r="F10" s="8">
        <v>1417000</v>
      </c>
      <c r="G10" s="8">
        <f>(I10*0.2)</f>
        <v>354250</v>
      </c>
      <c r="H10" s="8">
        <v>0</v>
      </c>
      <c r="I10" s="8">
        <f>+F10/0.8</f>
        <v>1771250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</row>
    <row r="11" spans="1:106" s="48" customFormat="1" ht="33.6" customHeight="1" x14ac:dyDescent="0.25">
      <c r="A11" s="9" t="s">
        <v>3</v>
      </c>
      <c r="B11" s="4" t="s">
        <v>129</v>
      </c>
      <c r="C11" s="9"/>
      <c r="D11" s="6">
        <v>0</v>
      </c>
      <c r="E11" s="7" t="s">
        <v>24</v>
      </c>
      <c r="F11" s="8">
        <v>1090000</v>
      </c>
      <c r="G11" s="8">
        <v>0</v>
      </c>
      <c r="H11" s="8">
        <v>0</v>
      </c>
      <c r="I11" s="8">
        <f>SUM(F11:G11)</f>
        <v>1090000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</row>
    <row r="12" spans="1:106" s="48" customFormat="1" ht="33.6" customHeight="1" x14ac:dyDescent="0.25">
      <c r="A12" s="9" t="s">
        <v>12</v>
      </c>
      <c r="B12" s="4" t="s">
        <v>130</v>
      </c>
      <c r="C12" s="9" t="s">
        <v>131</v>
      </c>
      <c r="D12" s="6">
        <v>0.2</v>
      </c>
      <c r="E12" s="7" t="s">
        <v>28</v>
      </c>
      <c r="F12" s="8">
        <v>727028</v>
      </c>
      <c r="G12" s="8">
        <f>(I12*0.2)</f>
        <v>181757</v>
      </c>
      <c r="H12" s="8">
        <v>0</v>
      </c>
      <c r="I12" s="8">
        <f t="shared" ref="I12" si="3">+F12/0.8</f>
        <v>908785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</row>
    <row r="13" spans="1:106" s="95" customFormat="1" ht="33.6" customHeight="1" x14ac:dyDescent="0.25">
      <c r="A13" s="9" t="s">
        <v>12</v>
      </c>
      <c r="B13" s="4" t="s">
        <v>142</v>
      </c>
      <c r="C13" s="10" t="s">
        <v>91</v>
      </c>
      <c r="D13" s="6">
        <v>0</v>
      </c>
      <c r="E13" s="7" t="s">
        <v>24</v>
      </c>
      <c r="F13" s="8">
        <v>385124</v>
      </c>
      <c r="G13" s="8">
        <v>0</v>
      </c>
      <c r="H13" s="8">
        <v>0</v>
      </c>
      <c r="I13" s="8">
        <f>SUM(F13:G13)</f>
        <v>385124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</row>
    <row r="14" spans="1:106" ht="33.6" customHeight="1" x14ac:dyDescent="0.25">
      <c r="A14" s="110"/>
      <c r="B14" s="111" t="s">
        <v>26</v>
      </c>
      <c r="C14" s="112"/>
      <c r="D14" s="97"/>
      <c r="E14" s="113"/>
      <c r="F14" s="98">
        <f>SUM(F4:F13)</f>
        <v>18702782</v>
      </c>
      <c r="G14" s="98">
        <f>SUM(G4:G13)</f>
        <v>4220259.5</v>
      </c>
      <c r="H14" s="98">
        <f>SUM(H4:H13)</f>
        <v>0</v>
      </c>
      <c r="I14" s="98">
        <f>SUM(I4:I13)</f>
        <v>22923041.5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</row>
    <row r="15" spans="1:106" s="95" customFormat="1" ht="10.7" customHeight="1" x14ac:dyDescent="0.25">
      <c r="A15" s="100"/>
      <c r="B15" s="101"/>
      <c r="C15" s="102"/>
      <c r="D15" s="92"/>
      <c r="E15" s="103"/>
      <c r="F15" s="99"/>
      <c r="G15" s="99"/>
      <c r="H15" s="99"/>
      <c r="I15" s="9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</row>
    <row r="16" spans="1:106" s="95" customFormat="1" ht="10.7" customHeight="1" x14ac:dyDescent="0.25">
      <c r="A16" s="100"/>
      <c r="B16" s="101"/>
      <c r="C16" s="102"/>
      <c r="D16" s="92"/>
      <c r="E16" s="103"/>
      <c r="F16" s="99"/>
      <c r="G16" s="99"/>
      <c r="H16" s="178" t="s">
        <v>114</v>
      </c>
      <c r="I16" s="17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</row>
    <row r="17" spans="1:114" s="95" customFormat="1" ht="46.7" customHeight="1" x14ac:dyDescent="0.25">
      <c r="A17" s="171" t="s">
        <v>75</v>
      </c>
      <c r="B17" s="171"/>
      <c r="C17" s="171"/>
      <c r="D17" s="171"/>
      <c r="E17" s="171"/>
      <c r="F17" s="171"/>
      <c r="G17" s="171"/>
      <c r="H17" s="171"/>
      <c r="I17" s="171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</row>
    <row r="18" spans="1:114" s="95" customFormat="1" ht="38.25" x14ac:dyDescent="0.25">
      <c r="A18" s="64" t="s">
        <v>13</v>
      </c>
      <c r="B18" s="65" t="s">
        <v>6</v>
      </c>
      <c r="C18" s="64" t="s">
        <v>14</v>
      </c>
      <c r="D18" s="67" t="s">
        <v>7</v>
      </c>
      <c r="E18" s="66" t="s">
        <v>11</v>
      </c>
      <c r="F18" s="68" t="s">
        <v>29</v>
      </c>
      <c r="G18" s="108" t="s">
        <v>30</v>
      </c>
      <c r="H18" s="69" t="s">
        <v>15</v>
      </c>
      <c r="I18" s="96" t="s">
        <v>0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</row>
    <row r="19" spans="1:114" s="48" customFormat="1" ht="35.1" customHeight="1" x14ac:dyDescent="0.25">
      <c r="A19" s="110" t="s">
        <v>25</v>
      </c>
      <c r="B19" s="114" t="s">
        <v>100</v>
      </c>
      <c r="C19" s="112"/>
      <c r="D19" s="97"/>
      <c r="E19" s="113" t="s">
        <v>70</v>
      </c>
      <c r="F19" s="115">
        <v>1500000</v>
      </c>
      <c r="G19" s="116">
        <f>(I19*0.2)</f>
        <v>375000</v>
      </c>
      <c r="H19" s="115">
        <v>0</v>
      </c>
      <c r="I19" s="116">
        <f>+F19/0.8</f>
        <v>1875000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</row>
    <row r="20" spans="1:114" s="48" customFormat="1" ht="24" customHeight="1" x14ac:dyDescent="0.25">
      <c r="A20" s="110"/>
      <c r="B20" s="111" t="s">
        <v>71</v>
      </c>
      <c r="C20" s="112"/>
      <c r="D20" s="97"/>
      <c r="E20" s="113"/>
      <c r="F20" s="98">
        <f>(F19)</f>
        <v>1500000</v>
      </c>
      <c r="G20" s="98">
        <f t="shared" ref="G20:I20" si="4">(G19)</f>
        <v>375000</v>
      </c>
      <c r="H20" s="98">
        <f t="shared" si="4"/>
        <v>0</v>
      </c>
      <c r="I20" s="98">
        <f t="shared" si="4"/>
        <v>1875000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</row>
    <row r="21" spans="1:114" s="48" customFormat="1" ht="35.1" customHeight="1" x14ac:dyDescent="0.25">
      <c r="A21" s="110" t="s">
        <v>25</v>
      </c>
      <c r="B21" s="114" t="s">
        <v>35</v>
      </c>
      <c r="C21" s="112"/>
      <c r="D21" s="97"/>
      <c r="E21" s="113" t="s">
        <v>36</v>
      </c>
      <c r="F21" s="115">
        <v>510000</v>
      </c>
      <c r="G21" s="115">
        <v>0</v>
      </c>
      <c r="H21" s="115" t="s">
        <v>31</v>
      </c>
      <c r="I21" s="116">
        <f>SUM(F21:H21)</f>
        <v>510000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</row>
    <row r="22" spans="1:114" s="48" customFormat="1" ht="24" customHeight="1" x14ac:dyDescent="0.25">
      <c r="A22" s="110"/>
      <c r="B22" s="111" t="s">
        <v>37</v>
      </c>
      <c r="C22" s="112"/>
      <c r="D22" s="97"/>
      <c r="E22" s="113"/>
      <c r="F22" s="98">
        <f>F21</f>
        <v>510000</v>
      </c>
      <c r="G22" s="98">
        <f>G21</f>
        <v>0</v>
      </c>
      <c r="H22" s="98" t="s">
        <v>31</v>
      </c>
      <c r="I22" s="98">
        <f>I21</f>
        <v>510000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</row>
    <row r="23" spans="1:114" s="48" customFormat="1" ht="24" customHeight="1" x14ac:dyDescent="0.25">
      <c r="A23" s="110"/>
      <c r="B23" s="111" t="s">
        <v>27</v>
      </c>
      <c r="C23" s="112"/>
      <c r="D23" s="97"/>
      <c r="E23" s="113"/>
      <c r="F23" s="98">
        <f>SUM(F14+F20+F22)</f>
        <v>20712782</v>
      </c>
      <c r="G23" s="98">
        <f>SUM(G14+G20+G22)</f>
        <v>4595259.5</v>
      </c>
      <c r="H23" s="98" t="s">
        <v>31</v>
      </c>
      <c r="I23" s="98">
        <f>SUM(I14+I20+I22)</f>
        <v>25308041.5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</row>
    <row r="24" spans="1:114" x14ac:dyDescent="0.25">
      <c r="A24" s="180" t="s">
        <v>38</v>
      </c>
      <c r="B24" s="180"/>
      <c r="C24" s="180"/>
      <c r="D24" s="180"/>
      <c r="E24" s="180"/>
      <c r="F24" s="180"/>
      <c r="G24" s="180"/>
      <c r="H24" s="180"/>
      <c r="I24" s="180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</row>
    <row r="25" spans="1:114" x14ac:dyDescent="0.25">
      <c r="A25" s="20"/>
      <c r="B25" s="25"/>
      <c r="C25" s="21"/>
      <c r="D25" s="22"/>
      <c r="E25" s="23"/>
      <c r="F25" s="24"/>
      <c r="G25" s="24"/>
      <c r="H25" s="24"/>
      <c r="I25" s="24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</row>
    <row r="26" spans="1:114" x14ac:dyDescent="0.25">
      <c r="A26" s="20"/>
      <c r="B26" s="25"/>
      <c r="C26" s="21"/>
      <c r="D26" s="22"/>
      <c r="E26" s="23"/>
      <c r="F26" s="24"/>
      <c r="G26" s="24"/>
      <c r="H26" s="24"/>
      <c r="I26" s="24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</row>
    <row r="27" spans="1:114" x14ac:dyDescent="0.25">
      <c r="A27" s="20"/>
      <c r="B27" s="25"/>
      <c r="C27" s="21"/>
      <c r="D27" s="22"/>
      <c r="E27" s="23"/>
      <c r="F27" s="24"/>
      <c r="G27" s="24"/>
      <c r="H27" s="24"/>
      <c r="I27" s="24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</row>
    <row r="28" spans="1:114" x14ac:dyDescent="0.25">
      <c r="A28" s="20"/>
      <c r="B28" s="88"/>
      <c r="C28" s="21"/>
      <c r="D28" s="22"/>
      <c r="E28" s="23"/>
      <c r="F28" s="24"/>
      <c r="G28" s="24"/>
      <c r="H28" s="24"/>
      <c r="I28" s="24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</row>
    <row r="29" spans="1:114" s="51" customFormat="1" x14ac:dyDescent="0.25">
      <c r="A29" s="20"/>
      <c r="B29" s="88"/>
      <c r="C29" s="21"/>
      <c r="D29" s="72"/>
      <c r="E29" s="73"/>
      <c r="F29" s="24"/>
      <c r="G29" s="24"/>
      <c r="H29" s="24"/>
      <c r="I29" s="24"/>
      <c r="J29" s="43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</row>
    <row r="30" spans="1:114" s="51" customFormat="1" x14ac:dyDescent="0.25">
      <c r="A30" s="175"/>
      <c r="B30" s="176"/>
      <c r="C30" s="176"/>
      <c r="D30" s="176"/>
      <c r="E30" s="50"/>
      <c r="F30" s="26"/>
      <c r="G30" s="26"/>
      <c r="H30" s="26"/>
      <c r="I30" s="26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</row>
    <row r="31" spans="1:114" s="51" customFormat="1" x14ac:dyDescent="0.25">
      <c r="A31" s="27"/>
      <c r="B31" s="28"/>
      <c r="C31" s="29"/>
      <c r="D31" s="30"/>
      <c r="E31" s="50"/>
      <c r="F31" s="26"/>
      <c r="G31" s="26"/>
      <c r="H31" s="26"/>
      <c r="I31" s="26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</row>
    <row r="32" spans="1:114" s="51" customFormat="1" x14ac:dyDescent="0.25">
      <c r="A32" s="27"/>
      <c r="B32" s="28"/>
      <c r="C32" s="29"/>
      <c r="D32" s="30"/>
      <c r="E32" s="50"/>
      <c r="F32" s="26"/>
      <c r="G32" s="26"/>
      <c r="H32" s="26"/>
      <c r="I32" s="26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</row>
    <row r="33" spans="1:106" x14ac:dyDescent="0.25">
      <c r="A33" s="31"/>
      <c r="B33" s="32"/>
      <c r="C33" s="33"/>
      <c r="D33" s="34"/>
      <c r="E33" s="43"/>
      <c r="F33" s="35"/>
      <c r="G33" s="35"/>
      <c r="H33" s="35"/>
      <c r="I33" s="35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</row>
    <row r="34" spans="1:106" x14ac:dyDescent="0.25">
      <c r="A34" s="36"/>
      <c r="B34" s="37"/>
      <c r="C34" s="33"/>
      <c r="D34" s="34"/>
      <c r="E34" s="43"/>
      <c r="F34" s="35"/>
      <c r="G34" s="35"/>
      <c r="H34" s="35"/>
      <c r="I34" s="35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</row>
    <row r="35" spans="1:106" x14ac:dyDescent="0.25">
      <c r="A35" s="36"/>
      <c r="B35" s="37"/>
      <c r="C35" s="33"/>
      <c r="D35" s="34"/>
      <c r="E35" s="43"/>
      <c r="F35" s="35"/>
      <c r="G35" s="35"/>
      <c r="H35" s="35"/>
      <c r="I35" s="35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</row>
    <row r="36" spans="1:106" x14ac:dyDescent="0.25">
      <c r="A36" s="36"/>
      <c r="B36" s="32"/>
      <c r="C36" s="33"/>
      <c r="D36" s="34"/>
      <c r="E36" s="43"/>
      <c r="F36" s="35"/>
      <c r="G36" s="35"/>
      <c r="H36" s="35"/>
      <c r="I36" s="35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</row>
    <row r="37" spans="1:106" x14ac:dyDescent="0.25">
      <c r="A37" s="36"/>
      <c r="B37" s="32"/>
      <c r="C37" s="33"/>
      <c r="D37" s="34"/>
      <c r="E37" s="43"/>
      <c r="F37" s="35"/>
      <c r="G37" s="35"/>
      <c r="H37" s="35"/>
      <c r="I37" s="35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</row>
    <row r="38" spans="1:106" x14ac:dyDescent="0.25">
      <c r="A38" s="36"/>
      <c r="B38" s="32"/>
      <c r="C38" s="33"/>
      <c r="D38" s="34"/>
      <c r="E38" s="43"/>
      <c r="F38" s="35"/>
      <c r="G38" s="35"/>
      <c r="H38" s="35"/>
      <c r="I38" s="35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</row>
    <row r="39" spans="1:106" x14ac:dyDescent="0.25">
      <c r="A39" s="36"/>
      <c r="B39" s="32"/>
      <c r="C39" s="33"/>
      <c r="D39" s="34"/>
      <c r="E39" s="43"/>
      <c r="F39" s="35"/>
      <c r="G39" s="35"/>
      <c r="H39" s="35"/>
      <c r="I39" s="35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</row>
    <row r="40" spans="1:106" x14ac:dyDescent="0.25">
      <c r="A40" s="36"/>
      <c r="B40" s="32"/>
      <c r="C40" s="33"/>
      <c r="D40" s="34"/>
      <c r="E40" s="43"/>
      <c r="F40" s="35"/>
      <c r="G40" s="35"/>
      <c r="H40" s="35"/>
      <c r="I40" s="35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</row>
    <row r="41" spans="1:106" x14ac:dyDescent="0.25">
      <c r="A41" s="36"/>
      <c r="B41" s="32"/>
      <c r="C41" s="33"/>
      <c r="D41" s="34"/>
      <c r="E41" s="43"/>
      <c r="F41" s="35"/>
      <c r="G41" s="35"/>
      <c r="H41" s="35"/>
      <c r="I41" s="35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</row>
    <row r="42" spans="1:106" x14ac:dyDescent="0.25">
      <c r="A42" s="36"/>
      <c r="B42" s="32"/>
      <c r="C42" s="33"/>
      <c r="D42" s="34"/>
      <c r="E42" s="43"/>
      <c r="F42" s="35"/>
      <c r="G42" s="35"/>
      <c r="H42" s="35"/>
      <c r="I42" s="35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</row>
    <row r="43" spans="1:106" x14ac:dyDescent="0.25">
      <c r="A43" s="36"/>
      <c r="B43" s="32"/>
      <c r="C43" s="33"/>
      <c r="D43" s="34"/>
      <c r="E43" s="43"/>
      <c r="F43" s="35"/>
      <c r="G43" s="35"/>
      <c r="H43" s="35"/>
      <c r="I43" s="35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</row>
    <row r="44" spans="1:106" x14ac:dyDescent="0.25">
      <c r="A44" s="36"/>
      <c r="B44" s="37"/>
      <c r="C44" s="33"/>
      <c r="D44" s="34"/>
      <c r="E44" s="43"/>
      <c r="F44" s="35"/>
      <c r="G44" s="35"/>
      <c r="H44" s="35"/>
      <c r="I44" s="35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</row>
    <row r="45" spans="1:106" x14ac:dyDescent="0.25">
      <c r="A45" s="36"/>
      <c r="B45" s="32"/>
      <c r="C45" s="33"/>
      <c r="D45" s="34"/>
      <c r="E45" s="43"/>
      <c r="F45" s="35"/>
      <c r="G45" s="35"/>
      <c r="H45" s="35"/>
      <c r="I45" s="35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</row>
    <row r="46" spans="1:106" x14ac:dyDescent="0.25">
      <c r="A46" s="36"/>
      <c r="B46" s="32"/>
      <c r="C46" s="33"/>
      <c r="D46" s="34"/>
      <c r="E46" s="43"/>
      <c r="F46" s="35"/>
      <c r="G46" s="35"/>
      <c r="H46" s="35"/>
      <c r="I46" s="35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</row>
    <row r="47" spans="1:106" x14ac:dyDescent="0.25">
      <c r="A47" s="36"/>
      <c r="B47" s="32"/>
      <c r="C47" s="33"/>
      <c r="D47" s="34"/>
      <c r="E47" s="43"/>
      <c r="F47" s="35"/>
      <c r="G47" s="35"/>
      <c r="H47" s="35"/>
      <c r="I47" s="35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</row>
    <row r="48" spans="1:106" x14ac:dyDescent="0.25">
      <c r="A48" s="36"/>
      <c r="B48" s="32"/>
      <c r="C48" s="33"/>
      <c r="D48" s="34"/>
      <c r="E48" s="43"/>
      <c r="F48" s="35"/>
      <c r="G48" s="35"/>
      <c r="H48" s="35"/>
      <c r="I48" s="35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</row>
    <row r="49" spans="1:106" x14ac:dyDescent="0.25">
      <c r="A49" s="36"/>
      <c r="B49" s="32"/>
      <c r="C49" s="33"/>
      <c r="D49" s="34"/>
      <c r="E49" s="43"/>
      <c r="F49" s="35"/>
      <c r="G49" s="35"/>
      <c r="H49" s="35"/>
      <c r="I49" s="35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</row>
    <row r="50" spans="1:106" x14ac:dyDescent="0.25">
      <c r="A50" s="36"/>
      <c r="B50" s="32"/>
      <c r="C50" s="33"/>
      <c r="D50" s="34"/>
      <c r="E50" s="43"/>
      <c r="F50" s="35"/>
      <c r="G50" s="35"/>
      <c r="H50" s="35"/>
      <c r="I50" s="35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</row>
    <row r="51" spans="1:106" x14ac:dyDescent="0.25">
      <c r="A51" s="36"/>
      <c r="B51" s="32"/>
      <c r="C51" s="33"/>
      <c r="D51" s="34"/>
      <c r="E51" s="43"/>
      <c r="F51" s="35"/>
      <c r="G51" s="35"/>
      <c r="H51" s="35"/>
      <c r="I51" s="35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</row>
    <row r="52" spans="1:106" x14ac:dyDescent="0.25">
      <c r="A52" s="36"/>
      <c r="B52" s="32"/>
      <c r="C52" s="33"/>
      <c r="D52" s="34"/>
      <c r="E52" s="43"/>
      <c r="F52" s="35"/>
      <c r="G52" s="35"/>
      <c r="H52" s="35"/>
      <c r="I52" s="35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</row>
    <row r="53" spans="1:106" x14ac:dyDescent="0.25">
      <c r="A53" s="38"/>
      <c r="B53" s="39"/>
      <c r="C53" s="40"/>
      <c r="D53" s="34"/>
      <c r="E53" s="43"/>
      <c r="F53" s="41"/>
      <c r="G53" s="41"/>
      <c r="H53" s="41"/>
      <c r="I53" s="41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</row>
    <row r="54" spans="1:106" x14ac:dyDescent="0.25">
      <c r="A54" s="38"/>
      <c r="B54" s="39"/>
      <c r="C54" s="40"/>
      <c r="D54" s="34"/>
      <c r="E54" s="43"/>
      <c r="F54" s="41"/>
      <c r="G54" s="41"/>
      <c r="H54" s="41"/>
      <c r="I54" s="41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</row>
    <row r="55" spans="1:106" x14ac:dyDescent="0.25">
      <c r="A55" s="38"/>
      <c r="B55" s="39"/>
      <c r="C55" s="40"/>
      <c r="D55" s="34"/>
      <c r="E55" s="43"/>
      <c r="F55" s="41"/>
      <c r="G55" s="41"/>
      <c r="H55" s="41"/>
      <c r="I55" s="41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</row>
    <row r="56" spans="1:106" x14ac:dyDescent="0.25">
      <c r="A56" s="36"/>
      <c r="B56" s="32"/>
      <c r="C56" s="33"/>
      <c r="D56" s="34"/>
      <c r="E56" s="43"/>
      <c r="F56" s="35"/>
      <c r="G56" s="35"/>
      <c r="H56" s="35"/>
      <c r="I56" s="35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</row>
    <row r="57" spans="1:106" x14ac:dyDescent="0.25">
      <c r="A57" s="36"/>
      <c r="B57" s="32"/>
      <c r="C57" s="33"/>
      <c r="D57" s="52"/>
      <c r="E57" s="43"/>
      <c r="F57" s="35"/>
      <c r="G57" s="35"/>
      <c r="H57" s="35"/>
      <c r="I57" s="35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</row>
    <row r="58" spans="1:106" x14ac:dyDescent="0.25">
      <c r="A58" s="36"/>
      <c r="B58" s="32"/>
      <c r="C58" s="33"/>
      <c r="D58" s="52"/>
      <c r="E58" s="43"/>
      <c r="F58" s="35"/>
      <c r="G58" s="35"/>
      <c r="H58" s="35"/>
      <c r="I58" s="35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</row>
    <row r="59" spans="1:106" x14ac:dyDescent="0.25">
      <c r="A59" s="36"/>
      <c r="B59" s="32"/>
      <c r="C59" s="29"/>
      <c r="D59" s="52"/>
      <c r="E59" s="43"/>
      <c r="F59" s="35"/>
      <c r="G59" s="35"/>
      <c r="H59" s="35"/>
      <c r="I59" s="35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</row>
    <row r="60" spans="1:106" x14ac:dyDescent="0.25">
      <c r="A60" s="36"/>
      <c r="B60" s="37"/>
      <c r="C60" s="33"/>
      <c r="D60" s="52"/>
      <c r="E60" s="43"/>
      <c r="F60" s="35"/>
      <c r="G60" s="35"/>
      <c r="H60" s="35"/>
      <c r="I60" s="35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</row>
    <row r="61" spans="1:106" x14ac:dyDescent="0.25">
      <c r="A61" s="38"/>
      <c r="B61" s="39"/>
      <c r="C61" s="40"/>
      <c r="D61" s="52"/>
      <c r="E61" s="43"/>
      <c r="F61" s="41"/>
      <c r="G61" s="41"/>
      <c r="H61" s="41"/>
      <c r="I61" s="41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</row>
    <row r="62" spans="1:106" x14ac:dyDescent="0.25">
      <c r="A62" s="36"/>
      <c r="B62" s="32"/>
      <c r="C62" s="33"/>
      <c r="D62" s="52"/>
      <c r="E62" s="43"/>
      <c r="F62" s="35"/>
      <c r="G62" s="35"/>
      <c r="H62" s="35"/>
      <c r="I62" s="35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</row>
    <row r="63" spans="1:106" x14ac:dyDescent="0.25">
      <c r="A63" s="36"/>
      <c r="B63" s="37"/>
      <c r="C63" s="33"/>
      <c r="D63" s="52"/>
      <c r="E63" s="43"/>
      <c r="F63" s="35"/>
      <c r="G63" s="35"/>
      <c r="H63" s="35"/>
      <c r="I63" s="35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</row>
    <row r="64" spans="1:106" x14ac:dyDescent="0.25">
      <c r="A64" s="36"/>
      <c r="B64" s="37"/>
      <c r="C64" s="33"/>
      <c r="D64" s="52"/>
      <c r="E64" s="43"/>
      <c r="F64" s="35"/>
      <c r="G64" s="35"/>
      <c r="H64" s="35"/>
      <c r="I64" s="35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</row>
    <row r="65" spans="1:106" x14ac:dyDescent="0.25">
      <c r="A65" s="36"/>
      <c r="B65" s="32"/>
      <c r="C65" s="33"/>
      <c r="D65" s="52"/>
      <c r="E65" s="43"/>
      <c r="F65" s="35"/>
      <c r="G65" s="35"/>
      <c r="H65" s="35"/>
      <c r="I65" s="35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</row>
    <row r="66" spans="1:106" x14ac:dyDescent="0.25">
      <c r="A66" s="36"/>
      <c r="B66" s="32"/>
      <c r="C66" s="33"/>
      <c r="D66" s="52"/>
      <c r="E66" s="43"/>
      <c r="F66" s="35"/>
      <c r="G66" s="35"/>
      <c r="H66" s="35"/>
      <c r="I66" s="35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</row>
    <row r="67" spans="1:106" x14ac:dyDescent="0.25">
      <c r="A67" s="36"/>
      <c r="B67" s="32"/>
      <c r="C67" s="33"/>
      <c r="D67" s="42"/>
      <c r="E67" s="43"/>
      <c r="F67" s="35"/>
      <c r="G67" s="35"/>
      <c r="H67" s="35"/>
      <c r="I67" s="35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</row>
    <row r="68" spans="1:106" x14ac:dyDescent="0.25">
      <c r="A68" s="36"/>
      <c r="B68" s="32"/>
      <c r="C68" s="33"/>
      <c r="D68" s="42"/>
      <c r="E68" s="43"/>
      <c r="F68" s="35"/>
      <c r="G68" s="35"/>
      <c r="H68" s="35"/>
      <c r="I68" s="35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</row>
    <row r="69" spans="1:106" x14ac:dyDescent="0.25">
      <c r="A69" s="36"/>
      <c r="B69" s="32"/>
      <c r="C69" s="33"/>
      <c r="D69" s="42"/>
      <c r="E69" s="43"/>
      <c r="F69" s="35"/>
      <c r="G69" s="35"/>
      <c r="H69" s="35"/>
      <c r="I69" s="35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</row>
    <row r="70" spans="1:106" x14ac:dyDescent="0.25">
      <c r="A70" s="36"/>
      <c r="B70" s="32"/>
      <c r="C70" s="33"/>
      <c r="D70" s="42"/>
      <c r="E70" s="43"/>
      <c r="F70" s="35"/>
      <c r="G70" s="35"/>
      <c r="H70" s="35"/>
      <c r="I70" s="35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</row>
    <row r="71" spans="1:106" x14ac:dyDescent="0.25">
      <c r="A71" s="36"/>
      <c r="B71" s="32"/>
      <c r="C71" s="33"/>
      <c r="D71" s="42"/>
      <c r="E71" s="43"/>
      <c r="F71" s="35"/>
      <c r="G71" s="35"/>
      <c r="H71" s="35"/>
      <c r="I71" s="35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</row>
    <row r="72" spans="1:106" x14ac:dyDescent="0.25">
      <c r="A72" s="36"/>
      <c r="B72" s="32"/>
      <c r="C72" s="33"/>
      <c r="D72" s="42"/>
      <c r="E72" s="43"/>
      <c r="F72" s="35"/>
      <c r="G72" s="35"/>
      <c r="H72" s="35"/>
      <c r="I72" s="35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</row>
    <row r="73" spans="1:106" x14ac:dyDescent="0.25">
      <c r="A73" s="36"/>
      <c r="B73" s="37"/>
      <c r="C73" s="33"/>
      <c r="D73" s="42"/>
      <c r="E73" s="43"/>
      <c r="F73" s="35"/>
      <c r="G73" s="35"/>
      <c r="H73" s="35"/>
      <c r="I73" s="35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</row>
    <row r="74" spans="1:106" x14ac:dyDescent="0.25">
      <c r="A74" s="36"/>
      <c r="B74" s="32"/>
      <c r="C74" s="33"/>
      <c r="D74" s="42"/>
      <c r="E74" s="43"/>
      <c r="F74" s="35"/>
      <c r="G74" s="35"/>
      <c r="H74" s="35"/>
      <c r="I74" s="35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</row>
    <row r="75" spans="1:106" x14ac:dyDescent="0.25">
      <c r="A75" s="36"/>
      <c r="B75" s="37"/>
      <c r="C75" s="33"/>
      <c r="D75" s="42"/>
      <c r="E75" s="43"/>
      <c r="F75" s="35"/>
      <c r="G75" s="35"/>
      <c r="H75" s="35"/>
      <c r="I75" s="35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</row>
    <row r="76" spans="1:106" x14ac:dyDescent="0.25">
      <c r="A76" s="36"/>
      <c r="B76" s="32"/>
      <c r="C76" s="33"/>
      <c r="D76" s="42"/>
      <c r="E76" s="43"/>
      <c r="F76" s="35"/>
      <c r="G76" s="35"/>
      <c r="H76" s="35"/>
      <c r="I76" s="35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</row>
    <row r="77" spans="1:106" x14ac:dyDescent="0.25">
      <c r="A77" s="36"/>
      <c r="B77" s="32"/>
      <c r="C77" s="33"/>
      <c r="D77" s="42"/>
      <c r="E77" s="43"/>
      <c r="F77" s="35"/>
      <c r="G77" s="35"/>
      <c r="H77" s="35"/>
      <c r="I77" s="35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</row>
    <row r="78" spans="1:106" x14ac:dyDescent="0.25">
      <c r="A78" s="36"/>
      <c r="B78" s="32"/>
      <c r="C78" s="33"/>
      <c r="D78" s="42"/>
      <c r="E78" s="43"/>
      <c r="F78" s="35"/>
      <c r="G78" s="35"/>
      <c r="H78" s="35"/>
      <c r="I78" s="35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</row>
    <row r="79" spans="1:106" x14ac:dyDescent="0.25">
      <c r="A79" s="36"/>
      <c r="B79" s="32"/>
      <c r="C79" s="33"/>
      <c r="D79" s="42"/>
      <c r="E79" s="43"/>
      <c r="F79" s="35"/>
      <c r="G79" s="35"/>
      <c r="H79" s="35"/>
      <c r="I79" s="35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</row>
    <row r="80" spans="1:106" s="54" customFormat="1" x14ac:dyDescent="0.25">
      <c r="A80" s="36"/>
      <c r="B80" s="32"/>
      <c r="C80" s="33"/>
      <c r="D80" s="42"/>
      <c r="E80" s="53"/>
      <c r="F80" s="35"/>
      <c r="G80" s="35"/>
      <c r="H80" s="35"/>
      <c r="I80" s="35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</row>
    <row r="81" spans="1:106" s="44" customFormat="1" x14ac:dyDescent="0.25">
      <c r="A81" s="55"/>
      <c r="B81" s="43"/>
      <c r="C81" s="43"/>
      <c r="D81" s="56"/>
      <c r="E81" s="43"/>
      <c r="F81" s="57" t="s">
        <v>9</v>
      </c>
      <c r="G81" s="58"/>
      <c r="H81" s="58"/>
      <c r="I81" s="58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</row>
    <row r="82" spans="1:106" s="43" customFormat="1" x14ac:dyDescent="0.25">
      <c r="A82" s="55"/>
      <c r="D82" s="56"/>
      <c r="F82" s="57"/>
      <c r="G82" s="58"/>
      <c r="H82" s="58"/>
      <c r="I82" s="58"/>
    </row>
    <row r="83" spans="1:106" s="43" customFormat="1" x14ac:dyDescent="0.25">
      <c r="A83" s="55"/>
      <c r="D83" s="56"/>
      <c r="F83" s="57"/>
      <c r="G83" s="58"/>
      <c r="H83" s="58"/>
      <c r="I83" s="58"/>
    </row>
    <row r="84" spans="1:106" s="43" customFormat="1" x14ac:dyDescent="0.25">
      <c r="A84" s="55"/>
      <c r="D84" s="56"/>
      <c r="F84" s="57"/>
      <c r="G84" s="58"/>
      <c r="H84" s="58"/>
      <c r="I84" s="58"/>
    </row>
    <row r="85" spans="1:106" s="43" customFormat="1" x14ac:dyDescent="0.25">
      <c r="A85" s="55"/>
      <c r="D85" s="56"/>
      <c r="F85" s="57"/>
      <c r="G85" s="58"/>
      <c r="H85" s="58"/>
      <c r="I85" s="58"/>
    </row>
    <row r="86" spans="1:106" s="43" customFormat="1" x14ac:dyDescent="0.25">
      <c r="A86" s="55"/>
      <c r="D86" s="56"/>
      <c r="F86" s="57"/>
      <c r="G86" s="58"/>
      <c r="H86" s="58"/>
      <c r="I86" s="58"/>
    </row>
    <row r="87" spans="1:106" s="43" customFormat="1" x14ac:dyDescent="0.25">
      <c r="A87" s="55"/>
      <c r="D87" s="56"/>
      <c r="F87" s="57"/>
      <c r="G87" s="58"/>
      <c r="H87" s="58"/>
      <c r="I87" s="58"/>
    </row>
    <row r="88" spans="1:106" s="43" customFormat="1" x14ac:dyDescent="0.25">
      <c r="A88" s="55"/>
      <c r="D88" s="56"/>
      <c r="F88" s="57"/>
      <c r="G88" s="58"/>
      <c r="H88" s="58"/>
      <c r="I88" s="58"/>
    </row>
    <row r="89" spans="1:106" s="43" customFormat="1" x14ac:dyDescent="0.25">
      <c r="A89" s="55"/>
      <c r="D89" s="56"/>
      <c r="F89" s="57"/>
      <c r="G89" s="58"/>
      <c r="H89" s="58"/>
      <c r="I89" s="58"/>
    </row>
    <row r="90" spans="1:106" s="43" customFormat="1" x14ac:dyDescent="0.25">
      <c r="A90" s="55"/>
      <c r="D90" s="56"/>
      <c r="F90" s="57"/>
      <c r="G90" s="58"/>
      <c r="H90" s="58"/>
      <c r="I90" s="58"/>
    </row>
    <row r="91" spans="1:106" s="43" customFormat="1" x14ac:dyDescent="0.25">
      <c r="A91" s="55"/>
      <c r="D91" s="56"/>
      <c r="F91" s="57"/>
      <c r="G91" s="58"/>
      <c r="H91" s="58"/>
      <c r="I91" s="58"/>
    </row>
    <row r="92" spans="1:106" s="43" customFormat="1" x14ac:dyDescent="0.25">
      <c r="A92" s="55"/>
      <c r="D92" s="56"/>
      <c r="F92" s="57"/>
      <c r="G92" s="58"/>
      <c r="H92" s="58"/>
      <c r="I92" s="58"/>
    </row>
    <row r="93" spans="1:106" s="43" customFormat="1" x14ac:dyDescent="0.25">
      <c r="A93" s="55"/>
      <c r="D93" s="56"/>
      <c r="F93" s="57"/>
      <c r="G93" s="58"/>
      <c r="H93" s="58"/>
      <c r="I93" s="58"/>
    </row>
    <row r="94" spans="1:106" s="43" customFormat="1" x14ac:dyDescent="0.25">
      <c r="A94" s="55"/>
      <c r="D94" s="56"/>
      <c r="F94" s="57"/>
      <c r="G94" s="58"/>
      <c r="H94" s="58"/>
      <c r="I94" s="58"/>
    </row>
    <row r="95" spans="1:106" s="43" customFormat="1" x14ac:dyDescent="0.25">
      <c r="A95" s="55"/>
      <c r="D95" s="56"/>
      <c r="F95" s="57"/>
      <c r="G95" s="58"/>
      <c r="H95" s="58"/>
      <c r="I95" s="58"/>
    </row>
    <row r="96" spans="1:106" s="43" customFormat="1" x14ac:dyDescent="0.25">
      <c r="A96" s="55"/>
      <c r="D96" s="56"/>
      <c r="F96" s="57"/>
      <c r="G96" s="58"/>
      <c r="H96" s="58"/>
      <c r="I96" s="58"/>
    </row>
    <row r="97" spans="1:9" s="43" customFormat="1" x14ac:dyDescent="0.25">
      <c r="A97" s="55"/>
      <c r="D97" s="56"/>
      <c r="F97" s="57"/>
      <c r="G97" s="58"/>
      <c r="H97" s="58"/>
      <c r="I97" s="58"/>
    </row>
    <row r="98" spans="1:9" s="43" customFormat="1" x14ac:dyDescent="0.25">
      <c r="A98" s="55"/>
      <c r="D98" s="56"/>
      <c r="F98" s="57"/>
      <c r="G98" s="58"/>
      <c r="H98" s="58"/>
      <c r="I98" s="58"/>
    </row>
    <row r="99" spans="1:9" s="43" customFormat="1" x14ac:dyDescent="0.25">
      <c r="A99" s="55"/>
      <c r="D99" s="56"/>
      <c r="F99" s="57"/>
      <c r="G99" s="58"/>
      <c r="H99" s="58"/>
      <c r="I99" s="58"/>
    </row>
    <row r="100" spans="1:9" s="43" customFormat="1" x14ac:dyDescent="0.25">
      <c r="A100" s="55"/>
      <c r="D100" s="56"/>
      <c r="F100" s="57"/>
      <c r="G100" s="58"/>
      <c r="H100" s="58"/>
      <c r="I100" s="58"/>
    </row>
    <row r="101" spans="1:9" s="43" customFormat="1" x14ac:dyDescent="0.25">
      <c r="A101" s="55"/>
      <c r="D101" s="56"/>
      <c r="F101" s="57"/>
      <c r="G101" s="58"/>
      <c r="H101" s="58"/>
      <c r="I101" s="58"/>
    </row>
    <row r="102" spans="1:9" s="43" customFormat="1" x14ac:dyDescent="0.25">
      <c r="A102" s="55"/>
      <c r="D102" s="56"/>
      <c r="F102" s="57"/>
      <c r="G102" s="58"/>
      <c r="H102" s="58"/>
      <c r="I102" s="58"/>
    </row>
    <row r="103" spans="1:9" s="43" customFormat="1" x14ac:dyDescent="0.25">
      <c r="A103" s="55"/>
      <c r="D103" s="56"/>
      <c r="F103" s="57"/>
      <c r="G103" s="58"/>
      <c r="H103" s="58"/>
      <c r="I103" s="58"/>
    </row>
    <row r="104" spans="1:9" s="43" customFormat="1" x14ac:dyDescent="0.25">
      <c r="A104" s="55"/>
      <c r="D104" s="56"/>
      <c r="F104" s="57"/>
      <c r="G104" s="58"/>
      <c r="H104" s="58"/>
      <c r="I104" s="58"/>
    </row>
    <row r="105" spans="1:9" s="43" customFormat="1" x14ac:dyDescent="0.25">
      <c r="A105" s="55"/>
      <c r="D105" s="56"/>
      <c r="F105" s="57"/>
      <c r="G105" s="58"/>
      <c r="H105" s="58"/>
      <c r="I105" s="58"/>
    </row>
    <row r="106" spans="1:9" s="43" customFormat="1" x14ac:dyDescent="0.25">
      <c r="A106" s="55"/>
      <c r="D106" s="56"/>
      <c r="F106" s="57"/>
      <c r="G106" s="58"/>
      <c r="H106" s="58"/>
      <c r="I106" s="58"/>
    </row>
    <row r="107" spans="1:9" s="43" customFormat="1" x14ac:dyDescent="0.25">
      <c r="A107" s="55"/>
      <c r="D107" s="56"/>
      <c r="F107" s="57"/>
      <c r="G107" s="58"/>
      <c r="H107" s="58"/>
      <c r="I107" s="58"/>
    </row>
    <row r="108" spans="1:9" s="43" customFormat="1" x14ac:dyDescent="0.25">
      <c r="A108" s="55"/>
      <c r="D108" s="56"/>
      <c r="F108" s="57"/>
      <c r="G108" s="58"/>
      <c r="H108" s="58"/>
      <c r="I108" s="58"/>
    </row>
    <row r="109" spans="1:9" s="43" customFormat="1" x14ac:dyDescent="0.25">
      <c r="A109" s="55"/>
      <c r="D109" s="56"/>
      <c r="F109" s="57"/>
      <c r="G109" s="58"/>
      <c r="H109" s="58"/>
      <c r="I109" s="58"/>
    </row>
    <row r="110" spans="1:9" s="43" customFormat="1" x14ac:dyDescent="0.25">
      <c r="A110" s="55"/>
      <c r="D110" s="56"/>
      <c r="F110" s="57"/>
      <c r="G110" s="58"/>
      <c r="H110" s="58"/>
      <c r="I110" s="58"/>
    </row>
    <row r="111" spans="1:9" s="43" customFormat="1" x14ac:dyDescent="0.25">
      <c r="A111" s="55"/>
      <c r="D111" s="56"/>
      <c r="F111" s="57"/>
      <c r="G111" s="58"/>
      <c r="H111" s="58"/>
      <c r="I111" s="58"/>
    </row>
    <row r="112" spans="1:9" s="43" customFormat="1" x14ac:dyDescent="0.25">
      <c r="A112" s="55"/>
      <c r="D112" s="56"/>
      <c r="F112" s="57"/>
      <c r="G112" s="58"/>
      <c r="H112" s="58"/>
      <c r="I112" s="58"/>
    </row>
    <row r="113" spans="1:9" s="43" customFormat="1" x14ac:dyDescent="0.25">
      <c r="A113" s="55"/>
      <c r="D113" s="56"/>
      <c r="F113" s="57"/>
      <c r="G113" s="58"/>
      <c r="H113" s="58"/>
      <c r="I113" s="58"/>
    </row>
    <row r="114" spans="1:9" s="43" customFormat="1" x14ac:dyDescent="0.25">
      <c r="A114" s="55"/>
      <c r="D114" s="56"/>
      <c r="F114" s="57"/>
      <c r="G114" s="58"/>
      <c r="H114" s="58"/>
      <c r="I114" s="58"/>
    </row>
    <row r="115" spans="1:9" s="43" customFormat="1" x14ac:dyDescent="0.25">
      <c r="A115" s="55"/>
      <c r="D115" s="56"/>
      <c r="F115" s="57"/>
      <c r="G115" s="58"/>
      <c r="H115" s="58"/>
      <c r="I115" s="58"/>
    </row>
    <row r="116" spans="1:9" s="43" customFormat="1" x14ac:dyDescent="0.25">
      <c r="A116" s="55"/>
      <c r="D116" s="56"/>
      <c r="F116" s="57"/>
      <c r="G116" s="58"/>
      <c r="H116" s="58"/>
      <c r="I116" s="58"/>
    </row>
    <row r="117" spans="1:9" s="43" customFormat="1" x14ac:dyDescent="0.25">
      <c r="A117" s="55"/>
      <c r="D117" s="56"/>
      <c r="F117" s="57"/>
      <c r="G117" s="58"/>
      <c r="H117" s="58"/>
      <c r="I117" s="58"/>
    </row>
    <row r="118" spans="1:9" s="43" customFormat="1" x14ac:dyDescent="0.25">
      <c r="A118" s="55"/>
      <c r="D118" s="56"/>
      <c r="F118" s="57"/>
      <c r="G118" s="58"/>
      <c r="H118" s="58"/>
      <c r="I118" s="58"/>
    </row>
    <row r="119" spans="1:9" s="43" customFormat="1" x14ac:dyDescent="0.25">
      <c r="A119" s="55"/>
      <c r="D119" s="56"/>
      <c r="F119" s="57"/>
      <c r="G119" s="58"/>
      <c r="H119" s="58"/>
      <c r="I119" s="58"/>
    </row>
    <row r="120" spans="1:9" s="43" customFormat="1" x14ac:dyDescent="0.25">
      <c r="A120" s="55"/>
      <c r="D120" s="56"/>
      <c r="F120" s="57"/>
      <c r="G120" s="58"/>
      <c r="H120" s="58"/>
      <c r="I120" s="58"/>
    </row>
    <row r="121" spans="1:9" s="43" customFormat="1" x14ac:dyDescent="0.25">
      <c r="A121" s="55"/>
      <c r="D121" s="56"/>
      <c r="F121" s="57"/>
      <c r="G121" s="58"/>
      <c r="H121" s="58"/>
      <c r="I121" s="58"/>
    </row>
    <row r="122" spans="1:9" s="43" customFormat="1" x14ac:dyDescent="0.25">
      <c r="A122" s="55"/>
      <c r="D122" s="56"/>
      <c r="F122" s="57"/>
      <c r="G122" s="58"/>
      <c r="H122" s="58"/>
      <c r="I122" s="58"/>
    </row>
    <row r="123" spans="1:9" s="43" customFormat="1" x14ac:dyDescent="0.25">
      <c r="A123" s="55"/>
      <c r="D123" s="56"/>
      <c r="F123" s="57"/>
      <c r="G123" s="58"/>
      <c r="H123" s="58"/>
      <c r="I123" s="58"/>
    </row>
    <row r="124" spans="1:9" s="43" customFormat="1" x14ac:dyDescent="0.25">
      <c r="A124" s="55"/>
      <c r="D124" s="56"/>
      <c r="F124" s="57"/>
      <c r="G124" s="58"/>
      <c r="H124" s="58"/>
      <c r="I124" s="58"/>
    </row>
    <row r="125" spans="1:9" s="43" customFormat="1" x14ac:dyDescent="0.25">
      <c r="A125" s="55"/>
      <c r="D125" s="56"/>
      <c r="F125" s="57"/>
      <c r="G125" s="58"/>
      <c r="H125" s="58"/>
      <c r="I125" s="58"/>
    </row>
    <row r="126" spans="1:9" s="43" customFormat="1" x14ac:dyDescent="0.25">
      <c r="A126" s="55"/>
      <c r="D126" s="56"/>
      <c r="F126" s="57"/>
      <c r="G126" s="58"/>
      <c r="H126" s="58"/>
      <c r="I126" s="58"/>
    </row>
    <row r="127" spans="1:9" s="43" customFormat="1" x14ac:dyDescent="0.25">
      <c r="A127" s="55"/>
      <c r="D127" s="56"/>
      <c r="F127" s="57"/>
      <c r="G127" s="58"/>
      <c r="H127" s="58"/>
      <c r="I127" s="58"/>
    </row>
    <row r="128" spans="1:9" s="43" customFormat="1" x14ac:dyDescent="0.25">
      <c r="A128" s="55"/>
      <c r="D128" s="56"/>
      <c r="F128" s="57"/>
      <c r="G128" s="58"/>
      <c r="H128" s="58"/>
      <c r="I128" s="58"/>
    </row>
  </sheetData>
  <mergeCells count="6">
    <mergeCell ref="A2:I2"/>
    <mergeCell ref="A30:D30"/>
    <mergeCell ref="A24:I24"/>
    <mergeCell ref="A17:I17"/>
    <mergeCell ref="H1:I1"/>
    <mergeCell ref="H16:I16"/>
  </mergeCells>
  <printOptions horizontalCentered="1"/>
  <pageMargins left="0.25" right="0.1" top="0.5" bottom="0.25" header="0.5" footer="0.25"/>
  <pageSetup fitToHeight="0" orientation="landscape" r:id="rId1"/>
  <headerFooter alignWithMargins="0"/>
  <rowBreaks count="1" manualBreakCount="1">
    <brk id="16" max="16383" man="1"/>
  </rowBreaks>
  <ignoredErrors>
    <ignoredError sqref="I13" formulaRange="1"/>
    <ignoredError sqref="I12" formula="1"/>
    <ignoredError sqref="I6 I1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FFY 2017</vt:lpstr>
      <vt:lpstr>FFY 2018</vt:lpstr>
      <vt:lpstr>FFY 2019</vt:lpstr>
      <vt:lpstr>FFY 2020</vt:lpstr>
      <vt:lpstr>'FFY 2017'!Print_Area</vt:lpstr>
      <vt:lpstr>'FFY 2018'!Print_Area</vt:lpstr>
      <vt:lpstr>'FFY 2019'!Print_Area</vt:lpstr>
      <vt:lpstr>'FFY 2020'!Print_Area</vt:lpstr>
    </vt:vector>
  </TitlesOfParts>
  <Company>ACOG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Massie</dc:creator>
  <cp:lastModifiedBy>Kathryn Wenger</cp:lastModifiedBy>
  <cp:lastPrinted>2017-03-03T16:59:23Z</cp:lastPrinted>
  <dcterms:created xsi:type="dcterms:W3CDTF">2001-11-16T15:46:43Z</dcterms:created>
  <dcterms:modified xsi:type="dcterms:W3CDTF">2017-04-26T19:30:49Z</dcterms:modified>
</cp:coreProperties>
</file>